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rupofleury\Diretoria de RI\Relação com Investidores\Relações com Investidores - NOVA\Resultados\2020\1T20\Dados Históricos\"/>
    </mc:Choice>
  </mc:AlternateContent>
  <xr:revisionPtr revIDLastSave="0" documentId="13_ncr:1_{7F703BB2-A867-4F5C-9C96-2E72391B839E}" xr6:coauthVersionLast="41" xr6:coauthVersionMax="41" xr10:uidLastSave="{00000000-0000-0000-0000-000000000000}"/>
  <bookViews>
    <workbookView xWindow="-120" yWindow="-120" windowWidth="20730" windowHeight="11160" activeTab="5" xr2:uid="{00000000-000D-0000-FFFF-FFFF00000000}"/>
  </bookViews>
  <sheets>
    <sheet name="Resultados" sheetId="3" r:id="rId1"/>
    <sheet name="Balanço" sheetId="4" r:id="rId2"/>
    <sheet name="DFC(2011)" sheetId="8" state="hidden" r:id="rId3"/>
    <sheet name="Dados Operacionais" sheetId="11" r:id="rId4"/>
    <sheet name="Indicadores" sheetId="10" r:id="rId5"/>
    <sheet name="DFC" sheetId="13" r:id="rId6"/>
    <sheet name="Expansão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123Graph_A" localSheetId="3" hidden="1">[1]Mutuo!#REF!</definedName>
    <definedName name="__123Graph_A" localSheetId="2" hidden="1">[1]Mutuo!#REF!</definedName>
    <definedName name="__123Graph_A" localSheetId="4" hidden="1">[1]Mutuo!#REF!</definedName>
    <definedName name="__123Graph_A" hidden="1">[1]Mutuo!#REF!</definedName>
    <definedName name="_3_0__123Grap" localSheetId="3" hidden="1">[1]Mutuo!#REF!</definedName>
    <definedName name="_3_0__123Grap" localSheetId="2" hidden="1">[1]Mutuo!#REF!</definedName>
    <definedName name="_3_0__123Grap" localSheetId="4" hidden="1">[1]Mutuo!#REF!</definedName>
    <definedName name="_3_0__123Grap" hidden="1">[1]Mutuo!#REF!</definedName>
    <definedName name="_Fill" localSheetId="3" hidden="1">[2]fluxo_caixa!#REF!</definedName>
    <definedName name="_Fill" localSheetId="2" hidden="1">[2]fluxo_caixa!#REF!</definedName>
    <definedName name="_Fill" localSheetId="4" hidden="1">[2]fluxo_caixa!#REF!</definedName>
    <definedName name="_Fill" hidden="1">[2]fluxo_caixa!#REF!</definedName>
    <definedName name="_Order1" hidden="1">0</definedName>
    <definedName name="AS2DocOpenMode" hidden="1">"AS2DocumentEdit"</definedName>
    <definedName name="AS2NamedRange" hidden="1">23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ccccc" localSheetId="1" hidden="1">{"PARTE1",#N/A,FALSE,"Plan1"}</definedName>
    <definedName name="cccccc" localSheetId="3" hidden="1">{"PARTE1",#N/A,FALSE,"Plan1"}</definedName>
    <definedName name="cccccc" localSheetId="2" hidden="1">{"PARTE1",#N/A,FALSE,"Plan1"}</definedName>
    <definedName name="cccccc" localSheetId="4" hidden="1">{"PARTE1",#N/A,FALSE,"Plan1"}</definedName>
    <definedName name="cccccc" localSheetId="0" hidden="1">{"PARTE1",#N/A,FALSE,"Plan1"}</definedName>
    <definedName name="cccccc" hidden="1">{"PARTE1",#N/A,FALSE,"Plan1"}</definedName>
    <definedName name="ger" hidden="1">#N/A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Parte1a." localSheetId="1" hidden="1">{"PARTE1",#N/A,FALSE,"Plan1"}</definedName>
    <definedName name="Parte1a." localSheetId="3" hidden="1">{"PARTE1",#N/A,FALSE,"Plan1"}</definedName>
    <definedName name="Parte1a." localSheetId="2" hidden="1">{"PARTE1",#N/A,FALSE,"Plan1"}</definedName>
    <definedName name="Parte1a." localSheetId="4" hidden="1">{"PARTE1",#N/A,FALSE,"Plan1"}</definedName>
    <definedName name="Parte1a." localSheetId="0" hidden="1">{"PARTE1",#N/A,FALSE,"Plan1"}</definedName>
    <definedName name="Parte1a." hidden="1">{"PARTE1",#N/A,FALSE,"Plan1"}</definedName>
    <definedName name="Parte2" localSheetId="1" hidden="1">{"PARTE1",#N/A,FALSE,"Plan1"}</definedName>
    <definedName name="Parte2" localSheetId="3" hidden="1">{"PARTE1",#N/A,FALSE,"Plan1"}</definedName>
    <definedName name="Parte2" localSheetId="2" hidden="1">{"PARTE1",#N/A,FALSE,"Plan1"}</definedName>
    <definedName name="Parte2" localSheetId="4" hidden="1">{"PARTE1",#N/A,FALSE,"Plan1"}</definedName>
    <definedName name="Parte2" localSheetId="0" hidden="1">{"PARTE1",#N/A,FALSE,"Plan1"}</definedName>
    <definedName name="Parte2" hidden="1">{"PARTE1",#N/A,FALSE,"Plan1"}</definedName>
    <definedName name="SAPFuncF4Help" localSheetId="1" hidden="1">Main.SAPF4Help()</definedName>
    <definedName name="SAPFuncF4Help" localSheetId="3" hidden="1">Main.SAPF4Help()</definedName>
    <definedName name="SAPFuncF4Help" localSheetId="2" hidden="1">Main.SAPF4Help()</definedName>
    <definedName name="SAPFuncF4Help" localSheetId="4" hidden="1">Main.SAPF4Help()</definedName>
    <definedName name="SAPFuncF4Help" localSheetId="0" hidden="1">Main.SAPF4Help()</definedName>
    <definedName name="SAPFuncF4Help" hidden="1">Main.SAPF4Help()</definedName>
    <definedName name="sogsafra" localSheetId="3" hidden="1">[3]CONTABIL!#REF!</definedName>
    <definedName name="sogsafra" localSheetId="2" hidden="1">[3]CONTABIL!#REF!</definedName>
    <definedName name="sogsafra" localSheetId="4" hidden="1">[3]CONTABIL!#REF!</definedName>
    <definedName name="sogsafra" hidden="1">[3]CONTABIL!#REF!</definedName>
    <definedName name="sssss" localSheetId="1" hidden="1">{"PARTE1",#N/A,FALSE,"Plan1"}</definedName>
    <definedName name="sssss" localSheetId="3" hidden="1">{"PARTE1",#N/A,FALSE,"Plan1"}</definedName>
    <definedName name="sssss" localSheetId="2" hidden="1">{"PARTE1",#N/A,FALSE,"Plan1"}</definedName>
    <definedName name="sssss" localSheetId="4" hidden="1">{"PARTE1",#N/A,FALSE,"Plan1"}</definedName>
    <definedName name="sssss" localSheetId="0" hidden="1">{"PARTE1",#N/A,FALSE,"Plan1"}</definedName>
    <definedName name="sssss" hidden="1">{"PARTE1",#N/A,FALSE,"Plan1"}</definedName>
    <definedName name="TextRefCopyRangeCount" hidden="1">4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nciliação." localSheetId="1" hidden="1">{"printConciliação",#N/A,FALSE,"Database"}</definedName>
    <definedName name="wrn.Conciliação." localSheetId="3" hidden="1">{"printConciliação",#N/A,FALSE,"Database"}</definedName>
    <definedName name="wrn.Conciliação." localSheetId="2" hidden="1">{"printConciliação",#N/A,FALSE,"Database"}</definedName>
    <definedName name="wrn.Conciliação." localSheetId="4" hidden="1">{"printConciliação",#N/A,FALSE,"Database"}</definedName>
    <definedName name="wrn.Conciliação." localSheetId="0" hidden="1">{"printConciliação",#N/A,FALSE,"Database"}</definedName>
    <definedName name="wrn.Conciliação." hidden="1">{"printConciliação",#N/A,FALSE,"Database"}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INDICADORES." localSheetId="1" hidden="1">{"PARTE1",#N/A,FALSE,"Plan1"}</definedName>
    <definedName name="wrn.INDICADORES." localSheetId="3" hidden="1">{"PARTE1",#N/A,FALSE,"Plan1"}</definedName>
    <definedName name="wrn.INDICADORES." localSheetId="2" hidden="1">{"PARTE1",#N/A,FALSE,"Plan1"}</definedName>
    <definedName name="wrn.INDICADORES." localSheetId="4" hidden="1">{"PARTE1",#N/A,FALSE,"Plan1"}</definedName>
    <definedName name="wrn.INDICADORES." localSheetId="0" hidden="1">{"PARTE1",#N/A,FALSE,"Plan1"}</definedName>
    <definedName name="wrn.INDICADORES." hidden="1">{"PARTE1",#N/A,FALSE,"Plan1"}</definedName>
    <definedName name="wrn.repassefinal" localSheetId="1" hidden="1">{#N/A,#N/A,FALSE,"DR";#N/A,#N/A,FALSE,"DR (2)";#N/A,#N/A,FALSE,"Rateio";#N/A,#N/A,FALSE,"IRRF";#N/A,#N/A,FALSE,"Check Sum";#N/A,#N/A,FALSE,"LPD correções"}</definedName>
    <definedName name="wrn.repassefinal" localSheetId="3" hidden="1">{#N/A,#N/A,FALSE,"DR";#N/A,#N/A,FALSE,"DR (2)";#N/A,#N/A,FALSE,"Rateio";#N/A,#N/A,FALSE,"IRRF";#N/A,#N/A,FALSE,"Check Sum";#N/A,#N/A,FALSE,"LPD correções"}</definedName>
    <definedName name="wrn.repassefinal" localSheetId="2" hidden="1">{#N/A,#N/A,FALSE,"DR";#N/A,#N/A,FALSE,"DR (2)";#N/A,#N/A,FALSE,"Rateio";#N/A,#N/A,FALSE,"IRRF";#N/A,#N/A,FALSE,"Check Sum";#N/A,#N/A,FALSE,"LPD correções"}</definedName>
    <definedName name="wrn.repassefinal" localSheetId="4" hidden="1">{#N/A,#N/A,FALSE,"DR";#N/A,#N/A,FALSE,"DR (2)";#N/A,#N/A,FALSE,"Rateio";#N/A,#N/A,FALSE,"IRRF";#N/A,#N/A,FALSE,"Check Sum";#N/A,#N/A,FALSE,"LPD correções"}</definedName>
    <definedName name="wrn.repassefinal" localSheetId="0" hidden="1">{#N/A,#N/A,FALSE,"DR";#N/A,#N/A,FALSE,"DR (2)";#N/A,#N/A,FALSE,"Rateio";#N/A,#N/A,FALSE,"IRRF";#N/A,#N/A,FALSE,"Check Sum";#N/A,#N/A,FALSE,"LPD correções"}</definedName>
    <definedName name="wrn.repassefinal" hidden="1">{#N/A,#N/A,FALSE,"DR";#N/A,#N/A,FALSE,"DR (2)";#N/A,#N/A,FALSE,"Rateio";#N/A,#N/A,FALSE,"IRRF";#N/A,#N/A,FALSE,"Check Sum";#N/A,#N/A,FALSE,"LPD correções"}</definedName>
    <definedName name="wrn.RepasseFinal." localSheetId="1" hidden="1">{#N/A,#N/A,FALSE,"DR";#N/A,#N/A,FALSE,"DR (2)";#N/A,#N/A,FALSE,"Rateio";#N/A,#N/A,FALSE,"IRRF";#N/A,#N/A,FALSE,"Check Sum";#N/A,#N/A,FALSE,"LPD correções"}</definedName>
    <definedName name="wrn.RepasseFinal." localSheetId="3" hidden="1">{#N/A,#N/A,FALSE,"DR";#N/A,#N/A,FALSE,"DR (2)";#N/A,#N/A,FALSE,"Rateio";#N/A,#N/A,FALSE,"IRRF";#N/A,#N/A,FALSE,"Check Sum";#N/A,#N/A,FALSE,"LPD correções"}</definedName>
    <definedName name="wrn.RepasseFinal." localSheetId="2" hidden="1">{#N/A,#N/A,FALSE,"DR";#N/A,#N/A,FALSE,"DR (2)";#N/A,#N/A,FALSE,"Rateio";#N/A,#N/A,FALSE,"IRRF";#N/A,#N/A,FALSE,"Check Sum";#N/A,#N/A,FALSE,"LPD correções"}</definedName>
    <definedName name="wrn.RepasseFinal." localSheetId="4" hidden="1">{#N/A,#N/A,FALSE,"DR";#N/A,#N/A,FALSE,"DR (2)";#N/A,#N/A,FALSE,"Rateio";#N/A,#N/A,FALSE,"IRRF";#N/A,#N/A,FALSE,"Check Sum";#N/A,#N/A,FALSE,"LPD correções"}</definedName>
    <definedName name="wrn.RepasseFinal." localSheetId="0" hidden="1">{#N/A,#N/A,FALSE,"DR";#N/A,#N/A,FALSE,"DR (2)";#N/A,#N/A,FALSE,"Rateio";#N/A,#N/A,FALSE,"IRRF";#N/A,#N/A,FALSE,"Check Sum";#N/A,#N/A,FALSE,"LPD correções"}</definedName>
    <definedName name="wrn.RepasseFinal." hidden="1">{#N/A,#N/A,FALSE,"DR";#N/A,#N/A,FALSE,"DR (2)";#N/A,#N/A,FALSE,"Rateio";#N/A,#N/A,FALSE,"IRRF";#N/A,#N/A,FALSE,"Check Sum";#N/A,#N/A,FALSE,"LPD correções"}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REF_COLUMN_1" localSheetId="3" hidden="1">[4]DMPL!#REF!</definedName>
    <definedName name="XREF_COLUMN_1" localSheetId="2" hidden="1">[4]DMPL!#REF!</definedName>
    <definedName name="XREF_COLUMN_1" localSheetId="4" hidden="1">[4]DMPL!#REF!</definedName>
    <definedName name="XREF_COLUMN_1" hidden="1">[4]DMPL!#REF!</definedName>
    <definedName name="XREF_COLUMN_10" hidden="1">#REF!</definedName>
    <definedName name="XREF_COLUMN_11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'[5]Tickmarks '!$G$1:$G$65536</definedName>
    <definedName name="XREF_COLUMN_19" hidden="1">#REF!</definedName>
    <definedName name="XREF_COLUMN_2" hidden="1">#REF!</definedName>
    <definedName name="XREF_COLUMN_20" localSheetId="3" hidden="1">'[6]Mapa de Resultado'!#REF!</definedName>
    <definedName name="XREF_COLUMN_20" localSheetId="2" hidden="1">'[6]Mapa de Resultado'!#REF!</definedName>
    <definedName name="XREF_COLUMN_20" localSheetId="4" hidden="1">'[6]Mapa de Resultado'!#REF!</definedName>
    <definedName name="XREF_COLUMN_20" hidden="1">'[6]Mapa de Resultado'!#REF!</definedName>
    <definedName name="XREF_COLUMN_21" localSheetId="3" hidden="1">'[6]Mapa de Resultado'!#REF!</definedName>
    <definedName name="XREF_COLUMN_21" localSheetId="2" hidden="1">'[6]Mapa de Resultado'!#REF!</definedName>
    <definedName name="XREF_COLUMN_21" localSheetId="4" hidden="1">'[6]Mapa de Resultado'!#REF!</definedName>
    <definedName name="XREF_COLUMN_21" hidden="1">'[6]Mapa de Resultado'!#REF!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localSheetId="3" hidden="1">[7]Resumo!#REF!</definedName>
    <definedName name="XREF_COLUMN_8" localSheetId="2" hidden="1">[7]Resumo!#REF!</definedName>
    <definedName name="XREF_COLUMN_8" localSheetId="4" hidden="1">[7]Resumo!#REF!</definedName>
    <definedName name="XREF_COLUMN_8" hidden="1">[7]Resumo!#REF!</definedName>
    <definedName name="XREF_COLUMN_9" localSheetId="3" hidden="1">#REF!</definedName>
    <definedName name="XREF_COLUMN_9" localSheetId="2" hidden="1">#REF!</definedName>
    <definedName name="XREF_COLUMN_9" localSheetId="4" hidden="1">#REF!</definedName>
    <definedName name="XREF_COLUMN_9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2" localSheetId="3" hidden="1">'[6]Mapa de Resultado'!#REF!</definedName>
    <definedName name="XRefCopy12" localSheetId="2" hidden="1">'[6]Mapa de Resultado'!#REF!</definedName>
    <definedName name="XRefCopy12" localSheetId="4" hidden="1">'[6]Mapa de Resultado'!#REF!</definedName>
    <definedName name="XRefCopy12" hidden="1">'[6]Mapa de Resultado'!#REF!</definedName>
    <definedName name="XRefCopy12Row" hidden="1">#REF!</definedName>
    <definedName name="XRefCopy13" hidden="1">#REF!</definedName>
    <definedName name="XRefCopy13Row" hidden="1">#REF!</definedName>
    <definedName name="XRefCopy15" hidden="1">#REF!</definedName>
    <definedName name="XRefCopy15Row" hidden="1">#REF!</definedName>
    <definedName name="XRefCopy16Row" hidden="1">#REF!</definedName>
    <definedName name="XRefCopy17" hidden="1">#REF!</definedName>
    <definedName name="XRefCopy17Row" hidden="1">#REF!</definedName>
    <definedName name="XRefCopy18" localSheetId="3" hidden="1">'[6]Mapa de Resultado'!#REF!</definedName>
    <definedName name="XRefCopy18" localSheetId="2" hidden="1">'[6]Mapa de Resultado'!#REF!</definedName>
    <definedName name="XRefCopy18" localSheetId="4" hidden="1">'[6]Mapa de Resultado'!#REF!</definedName>
    <definedName name="XRefCopy18" hidden="1">'[6]Mapa de Resultado'!#REF!</definedName>
    <definedName name="XRefCopy18Row" localSheetId="3" hidden="1">#REF!</definedName>
    <definedName name="XRefCopy18Row" localSheetId="2" hidden="1">#REF!</definedName>
    <definedName name="XRefCopy18Row" localSheetId="4" hidden="1">#REF!</definedName>
    <definedName name="XRefCopy18Row" hidden="1">#REF!</definedName>
    <definedName name="XRefCopy19" hidden="1">#REF!</definedName>
    <definedName name="XRefCopy19Row" localSheetId="3" hidden="1">#REF!</definedName>
    <definedName name="XRefCopy19Row" localSheetId="2" hidden="1">#REF!</definedName>
    <definedName name="XRefCopy19Row" localSheetId="4" hidden="1">#REF!</definedName>
    <definedName name="XRefCopy19Row" hidden="1">#REF!</definedName>
    <definedName name="XRefCopy2" hidden="1">#REF!</definedName>
    <definedName name="XRefCopy20" localSheetId="3" hidden="1">'[6]Mapa de Resultado'!#REF!</definedName>
    <definedName name="XRefCopy20" localSheetId="2" hidden="1">'[6]Mapa de Resultado'!#REF!</definedName>
    <definedName name="XRefCopy20" localSheetId="4" hidden="1">'[6]Mapa de Resultado'!#REF!</definedName>
    <definedName name="XRefCopy20" hidden="1">'[6]Mapa de Resultado'!#REF!</definedName>
    <definedName name="XRefCopy20Row" localSheetId="3" hidden="1">#REF!</definedName>
    <definedName name="XRefCopy20Row" localSheetId="2" hidden="1">#REF!</definedName>
    <definedName name="XRefCopy20Row" localSheetId="4" hidden="1">#REF!</definedName>
    <definedName name="XRefCopy20Row" hidden="1">#REF!</definedName>
    <definedName name="XRefCopy21" hidden="1">#REF!</definedName>
    <definedName name="XRefCopy21Row" localSheetId="3" hidden="1">#REF!</definedName>
    <definedName name="XRefCopy21Row" localSheetId="2" hidden="1">#REF!</definedName>
    <definedName name="XRefCopy21Row" localSheetId="4" hidden="1">#REF!</definedName>
    <definedName name="XRefCopy21Row" hidden="1">#REF!</definedName>
    <definedName name="XRefCopy28" hidden="1">#REF!</definedName>
    <definedName name="XRefCopy28Row" localSheetId="3" hidden="1">#REF!</definedName>
    <definedName name="XRefCopy28Row" localSheetId="2" hidden="1">#REF!</definedName>
    <definedName name="XRefCopy28Row" localSheetId="4" hidden="1">#REF!</definedName>
    <definedName name="XRefCopy28Row" hidden="1">#REF!</definedName>
    <definedName name="XRefCopy29" hidden="1">#REF!</definedName>
    <definedName name="XRefCopy29Row" localSheetId="3" hidden="1">#REF!</definedName>
    <definedName name="XRefCopy29Row" localSheetId="2" hidden="1">#REF!</definedName>
    <definedName name="XRefCopy29Row" localSheetId="4" hidden="1">#REF!</definedName>
    <definedName name="XRefCopy29Row" hidden="1">#REF!</definedName>
    <definedName name="XRefCopy2Row" localSheetId="3" hidden="1">[8]XREF!#REF!</definedName>
    <definedName name="XRefCopy2Row" localSheetId="2" hidden="1">[8]XREF!#REF!</definedName>
    <definedName name="XRefCopy2Row" localSheetId="4" hidden="1">[8]XREF!#REF!</definedName>
    <definedName name="XRefCopy2Row" hidden="1">[8]XREF!#REF!</definedName>
    <definedName name="XRefCopy3" localSheetId="3" hidden="1">[4]DMPL!#REF!</definedName>
    <definedName name="XRefCopy3" localSheetId="2" hidden="1">[4]DMPL!#REF!</definedName>
    <definedName name="XRefCopy3" localSheetId="4" hidden="1">[4]DMPL!#REF!</definedName>
    <definedName name="XRefCopy3" hidden="1">[4]DMPL!#REF!</definedName>
    <definedName name="XRefCopy30Row" localSheetId="3" hidden="1">#REF!</definedName>
    <definedName name="XRefCopy30Row" localSheetId="2" hidden="1">#REF!</definedName>
    <definedName name="XRefCopy30Row" localSheetId="4" hidden="1">#REF!</definedName>
    <definedName name="XRefCopy30Row" hidden="1">#REF!</definedName>
    <definedName name="XRefCopy31" hidden="1">#REF!</definedName>
    <definedName name="XRefCopy31Row" localSheetId="3" hidden="1">#REF!</definedName>
    <definedName name="XRefCopy31Row" localSheetId="2" hidden="1">#REF!</definedName>
    <definedName name="XRefCopy31Row" localSheetId="4" hidden="1">#REF!</definedName>
    <definedName name="XRefCopy31Row" hidden="1">#REF!</definedName>
    <definedName name="XRefCopy33Row" hidden="1">#REF!</definedName>
    <definedName name="XRefCopy39" hidden="1">#REF!</definedName>
    <definedName name="XRefCopy3Row" localSheetId="3" hidden="1">[9]XREF!#REF!</definedName>
    <definedName name="XRefCopy3Row" localSheetId="2" hidden="1">[9]XREF!#REF!</definedName>
    <definedName name="XRefCopy3Row" localSheetId="4" hidden="1">[9]XREF!#REF!</definedName>
    <definedName name="XRefCopy3Row" hidden="1">[9]XREF!#REF!</definedName>
    <definedName name="XRefCopy4" localSheetId="3" hidden="1">[4]DMPL!#REF!</definedName>
    <definedName name="XRefCopy4" localSheetId="2" hidden="1">[4]DMPL!#REF!</definedName>
    <definedName name="XRefCopy4" localSheetId="4" hidden="1">[4]DMPL!#REF!</definedName>
    <definedName name="XRefCopy4" hidden="1">[4]DMPL!#REF!</definedName>
    <definedName name="XRefCopy40Row" localSheetId="3" hidden="1">#REF!</definedName>
    <definedName name="XRefCopy40Row" localSheetId="2" hidden="1">#REF!</definedName>
    <definedName name="XRefCopy40Row" localSheetId="4" hidden="1">#REF!</definedName>
    <definedName name="XRefCopy40Row" hidden="1">#REF!</definedName>
    <definedName name="XRefCopy43Row" hidden="1">#REF!</definedName>
    <definedName name="XRefCopy44Row" hidden="1">#REF!</definedName>
    <definedName name="XRefCopy49Row" hidden="1">#REF!</definedName>
    <definedName name="XRefCopy4Row" localSheetId="3" hidden="1">#REF!</definedName>
    <definedName name="XRefCopy4Row" localSheetId="2" hidden="1">#REF!</definedName>
    <definedName name="XRefCopy4Row" localSheetId="4" hidden="1">#REF!</definedName>
    <definedName name="XRefCopy4Row" hidden="1">#REF!</definedName>
    <definedName name="XRefCopy5" hidden="1">#REF!</definedName>
    <definedName name="XRefCopy50Row" hidden="1">#REF!</definedName>
    <definedName name="XRefCopy51Row" localSheetId="3" hidden="1">#REF!</definedName>
    <definedName name="XRefCopy51Row" localSheetId="2" hidden="1">#REF!</definedName>
    <definedName name="XRefCopy51Row" localSheetId="4" hidden="1">#REF!</definedName>
    <definedName name="XRefCopy51Row" hidden="1">#REF!</definedName>
    <definedName name="XRefCopy52Row" localSheetId="3" hidden="1">#REF!</definedName>
    <definedName name="XRefCopy52Row" localSheetId="2" hidden="1">#REF!</definedName>
    <definedName name="XRefCopy52Row" localSheetId="4" hidden="1">#REF!</definedName>
    <definedName name="XRefCopy52Row" hidden="1">#REF!</definedName>
    <definedName name="XRefCopy53Row" hidden="1">#REF!</definedName>
    <definedName name="XRefCopy55Row" hidden="1">#REF!</definedName>
    <definedName name="XRefCopy56" hidden="1">#REF!</definedName>
    <definedName name="XRefCopy56Row" localSheetId="3" hidden="1">[6]XREF!#REF!</definedName>
    <definedName name="XRefCopy56Row" localSheetId="2" hidden="1">[6]XREF!#REF!</definedName>
    <definedName name="XRefCopy56Row" localSheetId="4" hidden="1">[6]XREF!#REF!</definedName>
    <definedName name="XRefCopy56Row" hidden="1">[6]XREF!#REF!</definedName>
    <definedName name="XRefCopy5Row" localSheetId="3" hidden="1">#REF!</definedName>
    <definedName name="XRefCopy5Row" localSheetId="2" hidden="1">#REF!</definedName>
    <definedName name="XRefCopy5Row" localSheetId="4" hidden="1">#REF!</definedName>
    <definedName name="XRefCopy5Row" hidden="1">#REF!</definedName>
    <definedName name="XRefCopy6" hidden="1">#REF!</definedName>
    <definedName name="XRefCopy61" localSheetId="3" hidden="1">'[6]Mapa de Resultado'!#REF!</definedName>
    <definedName name="XRefCopy61" localSheetId="2" hidden="1">'[6]Mapa de Resultado'!#REF!</definedName>
    <definedName name="XRefCopy61" localSheetId="4" hidden="1">'[6]Mapa de Resultado'!#REF!</definedName>
    <definedName name="XRefCopy61" hidden="1">'[6]Mapa de Resultado'!#REF!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localSheetId="3" hidden="1">#REF!</definedName>
    <definedName name="XRefCopy6Row" localSheetId="2" hidden="1">#REF!</definedName>
    <definedName name="XRefCopy6Row" localSheetId="4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localSheetId="3" hidden="1">[10]Lead!#REF!</definedName>
    <definedName name="XRefCopy8" localSheetId="2" hidden="1">[10]Lead!#REF!</definedName>
    <definedName name="XRefCopy8" localSheetId="4" hidden="1">[10]Lead!#REF!</definedName>
    <definedName name="XRefCopy8" hidden="1">[10]Lead!#REF!</definedName>
    <definedName name="XRefCopy80Row" hidden="1">#REF!</definedName>
    <definedName name="XRefCopy81" localSheetId="3" hidden="1">'[6]Mapa de Resultado'!#REF!</definedName>
    <definedName name="XRefCopy81" localSheetId="2" hidden="1">'[6]Mapa de Resultado'!#REF!</definedName>
    <definedName name="XRefCopy81" localSheetId="4" hidden="1">'[6]Mapa de Resultado'!#REF!</definedName>
    <definedName name="XRefCopy81" hidden="1">'[6]Mapa de Resultado'!#REF!</definedName>
    <definedName name="XRefCopy81Row" hidden="1">#REF!</definedName>
    <definedName name="XRefCopy82Row" hidden="1">#REF!</definedName>
    <definedName name="XRefCopy8Row" hidden="1">#REF!</definedName>
    <definedName name="XRefCopy9" localSheetId="3" hidden="1">'[7]Mapa Imobilizado'!#REF!</definedName>
    <definedName name="XRefCopy9" localSheetId="2" hidden="1">'[7]Mapa Imobilizado'!#REF!</definedName>
    <definedName name="XRefCopy9" localSheetId="4" hidden="1">'[7]Mapa Imobilizado'!#REF!</definedName>
    <definedName name="XRefCopy9" hidden="1">'[7]Mapa Imobilizado'!#REF!</definedName>
    <definedName name="XRefCopy9Row" hidden="1">#REF!</definedName>
    <definedName name="XRefCopyRangeCount" hidden="1">4</definedName>
    <definedName name="XRefPaste1" localSheetId="3" hidden="1">[4]DMPL!#REF!</definedName>
    <definedName name="XRefPaste1" localSheetId="2" hidden="1">[4]DMPL!#REF!</definedName>
    <definedName name="XRefPaste1" localSheetId="4" hidden="1">[4]DMPL!#REF!</definedName>
    <definedName name="XRefPaste1" hidden="1">[4]DMPL!#REF!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localSheetId="3" hidden="1">'[6]Mapa de Resultado'!#REF!</definedName>
    <definedName name="XRefPaste117" localSheetId="2" hidden="1">'[6]Mapa de Resultado'!#REF!</definedName>
    <definedName name="XRefPaste117" localSheetId="4" hidden="1">'[6]Mapa de Resultado'!#REF!</definedName>
    <definedName name="XRefPaste117" hidden="1">'[6]Mapa de Resultado'!#REF!</definedName>
    <definedName name="XRefPaste117Row" hidden="1">#REF!</definedName>
    <definedName name="XRefPaste118" localSheetId="3" hidden="1">'[6]Mapa de Resultado'!#REF!</definedName>
    <definedName name="XRefPaste118" localSheetId="2" hidden="1">'[6]Mapa de Resultado'!#REF!</definedName>
    <definedName name="XRefPaste118" localSheetId="4" hidden="1">'[6]Mapa de Resultado'!#REF!</definedName>
    <definedName name="XRefPaste118" hidden="1">'[6]Mapa de Resultado'!#REF!</definedName>
    <definedName name="XRefPaste118Row" hidden="1">#REF!</definedName>
    <definedName name="XRefPaste119" localSheetId="3" hidden="1">'[6]Mapa de Resultado'!#REF!</definedName>
    <definedName name="XRefPaste119" localSheetId="2" hidden="1">'[6]Mapa de Resultado'!#REF!</definedName>
    <definedName name="XRefPaste119" localSheetId="4" hidden="1">'[6]Mapa de Resultado'!#REF!</definedName>
    <definedName name="XRefPaste119" hidden="1">'[6]Mapa de Resultado'!#REF!</definedName>
    <definedName name="XRefPaste119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localSheetId="3" hidden="1">'[6]Mapa de Resultado'!#REF!</definedName>
    <definedName name="XRefPaste139" localSheetId="2" hidden="1">'[6]Mapa de Resultado'!#REF!</definedName>
    <definedName name="XRefPaste139" localSheetId="4" hidden="1">'[6]Mapa de Resultado'!#REF!</definedName>
    <definedName name="XRefPaste139" hidden="1">'[6]Mapa de Resultado'!#REF!</definedName>
    <definedName name="XRefPaste139Row" hidden="1">#REF!</definedName>
    <definedName name="XRefPaste14" hidden="1">#REF!</definedName>
    <definedName name="XRefPaste15" hidden="1">#REF!</definedName>
    <definedName name="XRefPaste15Row" localSheetId="3" hidden="1">#REF!</definedName>
    <definedName name="XRefPaste15Row" localSheetId="2" hidden="1">#REF!</definedName>
    <definedName name="XRefPaste15Row" localSheetId="4" hidden="1">#REF!</definedName>
    <definedName name="XRefPaste15Row" hidden="1">#REF!</definedName>
    <definedName name="XRefPaste16" hidden="1">#REF!</definedName>
    <definedName name="XRefPaste16Row" localSheetId="3" hidden="1">#REF!</definedName>
    <definedName name="XRefPaste16Row" localSheetId="2" hidden="1">#REF!</definedName>
    <definedName name="XRefPaste16Row" localSheetId="4" hidden="1">#REF!</definedName>
    <definedName name="XRefPaste16Row" hidden="1">#REF!</definedName>
    <definedName name="XRefPaste17Row" localSheetId="3" hidden="1">#REF!</definedName>
    <definedName name="XRefPaste17Row" localSheetId="2" hidden="1">#REF!</definedName>
    <definedName name="XRefPaste17Row" localSheetId="4" hidden="1">#REF!</definedName>
    <definedName name="XRefPaste17Row" hidden="1">#REF!</definedName>
    <definedName name="XRefPaste18" hidden="1">#REF!</definedName>
    <definedName name="XRefPaste18Row" localSheetId="3" hidden="1">#REF!</definedName>
    <definedName name="XRefPaste18Row" localSheetId="2" hidden="1">#REF!</definedName>
    <definedName name="XRefPaste18Row" localSheetId="4" hidden="1">#REF!</definedName>
    <definedName name="XRefPaste18Row" hidden="1">#REF!</definedName>
    <definedName name="XRefPaste19" localSheetId="3" hidden="1">'[6]Mapa de Resultado'!#REF!</definedName>
    <definedName name="XRefPaste19" localSheetId="2" hidden="1">'[6]Mapa de Resultado'!#REF!</definedName>
    <definedName name="XRefPaste19" localSheetId="4" hidden="1">'[6]Mapa de Resultado'!#REF!</definedName>
    <definedName name="XRefPaste19" hidden="1">'[6]Mapa de Resultado'!#REF!</definedName>
    <definedName name="XRefPaste19Row" localSheetId="3" hidden="1">#REF!</definedName>
    <definedName name="XRefPaste19Row" localSheetId="2" hidden="1">#REF!</definedName>
    <definedName name="XRefPaste19Row" localSheetId="4" hidden="1">#REF!</definedName>
    <definedName name="XRefPaste19Row" hidden="1">#REF!</definedName>
    <definedName name="XRefPaste1Row" hidden="1">#REF!</definedName>
    <definedName name="XRefPaste2" hidden="1">#REF!</definedName>
    <definedName name="XRefPaste21" localSheetId="3" hidden="1">#REF!</definedName>
    <definedName name="XRefPaste21" localSheetId="2" hidden="1">#REF!</definedName>
    <definedName name="XRefPaste21" localSheetId="4" hidden="1">#REF!</definedName>
    <definedName name="XRefPaste21" hidden="1">#REF!</definedName>
    <definedName name="XRefPaste22" localSheetId="3" hidden="1">#REF!</definedName>
    <definedName name="XRefPaste22" localSheetId="2" hidden="1">#REF!</definedName>
    <definedName name="XRefPaste22" localSheetId="4" hidden="1">#REF!</definedName>
    <definedName name="XRefPaste22" hidden="1">#REF!</definedName>
    <definedName name="XRefPaste23" localSheetId="3" hidden="1">#REF!</definedName>
    <definedName name="XRefPaste23" localSheetId="2" hidden="1">#REF!</definedName>
    <definedName name="XRefPaste23" localSheetId="4" hidden="1">#REF!</definedName>
    <definedName name="XRefPaste23" hidden="1">#REF!</definedName>
    <definedName name="XRefPaste26" hidden="1">#REF!</definedName>
    <definedName name="XRefPaste26Row" localSheetId="3" hidden="1">#REF!</definedName>
    <definedName name="XRefPaste26Row" localSheetId="2" hidden="1">#REF!</definedName>
    <definedName name="XRefPaste26Row" localSheetId="4" hidden="1">#REF!</definedName>
    <definedName name="XRefPaste26Row" hidden="1">#REF!</definedName>
    <definedName name="XRefPaste27Row" localSheetId="3" hidden="1">#REF!</definedName>
    <definedName name="XRefPaste27Row" localSheetId="2" hidden="1">#REF!</definedName>
    <definedName name="XRefPaste27Row" localSheetId="4" hidden="1">#REF!</definedName>
    <definedName name="XRefPaste27Row" hidden="1">#REF!</definedName>
    <definedName name="XRefPaste28" hidden="1">#REF!</definedName>
    <definedName name="XRefPaste28Row" localSheetId="3" hidden="1">#REF!</definedName>
    <definedName name="XRefPaste28Row" localSheetId="2" hidden="1">#REF!</definedName>
    <definedName name="XRefPaste28Row" localSheetId="4" hidden="1">#REF!</definedName>
    <definedName name="XRefPaste28Row" hidden="1">#REF!</definedName>
    <definedName name="XRefPaste29" hidden="1">#REF!</definedName>
    <definedName name="XRefPaste29Row" localSheetId="3" hidden="1">#REF!</definedName>
    <definedName name="XRefPaste29Row" localSheetId="2" hidden="1">#REF!</definedName>
    <definedName name="XRefPaste29Row" localSheetId="4" hidden="1">#REF!</definedName>
    <definedName name="XRefPaste29Row" hidden="1">#REF!</definedName>
    <definedName name="XRefPaste2Row" hidden="1">#REF!</definedName>
    <definedName name="XRefPaste3" hidden="1">#REF!</definedName>
    <definedName name="XRefPaste31" hidden="1">#REF!</definedName>
    <definedName name="XRefPaste31Row" localSheetId="3" hidden="1">#REF!</definedName>
    <definedName name="XRefPaste31Row" localSheetId="2" hidden="1">#REF!</definedName>
    <definedName name="XRefPaste31Row" localSheetId="4" hidden="1">#REF!</definedName>
    <definedName name="XRefPaste31Row" hidden="1">#REF!</definedName>
    <definedName name="XRefPaste32" hidden="1">#REF!</definedName>
    <definedName name="XRefPaste32Row" hidden="1">#REF!</definedName>
    <definedName name="XRefPaste35" localSheetId="3" hidden="1">#REF!</definedName>
    <definedName name="XRefPaste35" localSheetId="2" hidden="1">#REF!</definedName>
    <definedName name="XRefPaste35" localSheetId="4" hidden="1">#REF!</definedName>
    <definedName name="XRefPaste35" hidden="1">#REF!</definedName>
    <definedName name="XRefPaste35Row" localSheetId="3" hidden="1">#REF!</definedName>
    <definedName name="XRefPaste35Row" localSheetId="2" hidden="1">#REF!</definedName>
    <definedName name="XRefPaste35Row" localSheetId="4" hidden="1">#REF!</definedName>
    <definedName name="XRefPaste35Row" hidden="1">#REF!</definedName>
    <definedName name="XRefPaste37" localSheetId="3" hidden="1">'[6]Mapa de Resultado'!#REF!</definedName>
    <definedName name="XRefPaste37" localSheetId="2" hidden="1">'[6]Mapa de Resultado'!#REF!</definedName>
    <definedName name="XRefPaste37" localSheetId="4" hidden="1">'[6]Mapa de Resultado'!#REF!</definedName>
    <definedName name="XRefPaste37" hidden="1">'[6]Mapa de Resultado'!#REF!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4" localSheetId="3" hidden="1">'[6]Deposito Judicial'!#REF!</definedName>
    <definedName name="XRefPaste44" localSheetId="2" hidden="1">'[6]Deposito Judicial'!#REF!</definedName>
    <definedName name="XRefPaste44" localSheetId="4" hidden="1">'[6]Deposito Judicial'!#REF!</definedName>
    <definedName name="XRefPaste44" hidden="1">'[6]Deposito Judicial'!#REF!</definedName>
    <definedName name="XRefPaste44Row" localSheetId="3" hidden="1">[6]XREF!#REF!</definedName>
    <definedName name="XRefPaste44Row" localSheetId="2" hidden="1">[6]XREF!#REF!</definedName>
    <definedName name="XRefPaste44Row" localSheetId="4" hidden="1">[6]XREF!#REF!</definedName>
    <definedName name="XRefPaste44Row" hidden="1">[6]XREF!#REF!</definedName>
    <definedName name="XRefPaste45" hidden="1">#REF!</definedName>
    <definedName name="XRefPaste45Row" localSheetId="3" hidden="1">[6]XREF!#REF!</definedName>
    <definedName name="XRefPaste45Row" localSheetId="2" hidden="1">[6]XREF!#REF!</definedName>
    <definedName name="XRefPaste45Row" localSheetId="4" hidden="1">[6]XREF!#REF!</definedName>
    <definedName name="XRefPaste45Row" hidden="1">[6]XREF!#REF!</definedName>
    <definedName name="XRefPaste4Row" hidden="1">#REF!</definedName>
    <definedName name="XRefPaste5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9" hidden="1">#REF!</definedName>
    <definedName name="XRefPaste99Row" hidden="1">#REF!</definedName>
    <definedName name="XRefPasteRangeCount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3" i="15" l="1"/>
  <c r="B114" i="15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13" i="15"/>
  <c r="C143" i="15" l="1"/>
  <c r="N61" i="8" l="1"/>
  <c r="N53" i="8"/>
  <c r="N43" i="8"/>
  <c r="O59" i="8"/>
  <c r="O58" i="8"/>
  <c r="O52" i="8"/>
  <c r="O51" i="8"/>
  <c r="O50" i="8"/>
  <c r="O49" i="8"/>
  <c r="O48" i="8"/>
  <c r="O47" i="8"/>
  <c r="O46" i="8"/>
  <c r="O42" i="8"/>
  <c r="O41" i="8"/>
  <c r="O40" i="8"/>
  <c r="O39" i="8"/>
  <c r="O38" i="8"/>
  <c r="O37" i="8"/>
  <c r="O33" i="8"/>
  <c r="O32" i="8"/>
  <c r="O30" i="8"/>
  <c r="O29" i="8"/>
  <c r="O28" i="8"/>
  <c r="O27" i="8"/>
  <c r="O25" i="8"/>
  <c r="O24" i="8"/>
  <c r="O23" i="8"/>
  <c r="O21" i="8"/>
  <c r="O20" i="8"/>
  <c r="O19" i="8"/>
  <c r="O18" i="8"/>
  <c r="O17" i="8"/>
  <c r="O16" i="8"/>
  <c r="O15" i="8"/>
  <c r="O14" i="8"/>
  <c r="O13" i="8"/>
  <c r="O12" i="8"/>
  <c r="O11" i="8"/>
  <c r="O10" i="8"/>
  <c r="O8" i="8"/>
  <c r="P59" i="8"/>
  <c r="P58" i="8"/>
  <c r="P53" i="8"/>
  <c r="P43" i="8"/>
  <c r="N34" i="8"/>
  <c r="P34" i="8"/>
  <c r="L59" i="8"/>
  <c r="M58" i="8" s="1"/>
  <c r="M59" i="8"/>
  <c r="M53" i="8"/>
  <c r="M43" i="8"/>
  <c r="M34" i="8"/>
  <c r="L53" i="8"/>
  <c r="L43" i="8"/>
  <c r="L34" i="8"/>
  <c r="F34" i="8"/>
  <c r="E61" i="8"/>
  <c r="E34" i="8"/>
  <c r="G34" i="8"/>
  <c r="H34" i="8"/>
  <c r="H43" i="8"/>
  <c r="G43" i="8"/>
  <c r="E43" i="8"/>
  <c r="F61" i="8"/>
  <c r="F43" i="8"/>
  <c r="K34" i="8"/>
  <c r="J53" i="8"/>
  <c r="K61" i="8"/>
  <c r="K53" i="8"/>
  <c r="K43" i="8"/>
  <c r="J43" i="8"/>
  <c r="J61" i="8"/>
  <c r="E53" i="8"/>
  <c r="F53" i="8"/>
  <c r="H53" i="8"/>
  <c r="G53" i="8"/>
  <c r="H61" i="8"/>
  <c r="G61" i="8"/>
  <c r="M55" i="8" l="1"/>
  <c r="O53" i="8"/>
  <c r="L61" i="8"/>
  <c r="O34" i="8"/>
  <c r="O43" i="8"/>
  <c r="J55" i="8"/>
  <c r="G55" i="8"/>
  <c r="N55" i="8"/>
  <c r="K55" i="8"/>
  <c r="E55" i="8"/>
  <c r="F55" i="8"/>
  <c r="L55" i="8"/>
  <c r="M61" i="8"/>
  <c r="P55" i="8"/>
  <c r="H55" i="8"/>
  <c r="P61" i="8"/>
  <c r="O61" i="8"/>
  <c r="O5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de Carvalho Milani</author>
  </authors>
  <commentList>
    <comment ref="AG60" authorId="0" shapeId="0" xr:uid="{3D652B74-0E1E-43B6-8CE9-456C07E0323E}">
      <text>
        <r>
          <rPr>
            <b/>
            <sz val="9"/>
            <color indexed="81"/>
            <rFont val="Segoe UI"/>
            <family val="2"/>
          </rPr>
          <t>Ricardo de Carvalho Milani:</t>
        </r>
        <r>
          <rPr>
            <sz val="9"/>
            <color indexed="81"/>
            <rFont val="Segoe UI"/>
            <family val="2"/>
          </rPr>
          <t xml:space="preserve">
Não considera mais check-up</t>
        </r>
      </text>
    </comment>
  </commentList>
</comments>
</file>

<file path=xl/sharedStrings.xml><?xml version="1.0" encoding="utf-8"?>
<sst xmlns="http://schemas.openxmlformats.org/spreadsheetml/2006/main" count="2116" uniqueCount="596">
  <si>
    <t xml:space="preserve"> </t>
  </si>
  <si>
    <t>2006</t>
  </si>
  <si>
    <t>2007</t>
  </si>
  <si>
    <t>2008</t>
  </si>
  <si>
    <t>1T08</t>
  </si>
  <si>
    <t>2T08</t>
  </si>
  <si>
    <t>3T08</t>
  </si>
  <si>
    <t>4T08</t>
  </si>
  <si>
    <t>1T09</t>
  </si>
  <si>
    <t>2T09</t>
  </si>
  <si>
    <t>3T09</t>
  </si>
  <si>
    <t>4T09</t>
  </si>
  <si>
    <t>Outros</t>
  </si>
  <si>
    <t>(Em milhares de reais - R$)</t>
  </si>
  <si>
    <t>Provisão para contingências</t>
  </si>
  <si>
    <t>PARTICIPAÇÃO DOS MINORITÁRIOS</t>
  </si>
  <si>
    <t>RECEITA DE PRESTAÇÃO DE SERVIÇOS</t>
  </si>
  <si>
    <t>IMPOSTOS</t>
  </si>
  <si>
    <t>CANCELAMENTOS</t>
  </si>
  <si>
    <t>RECEITA LÍQUIDA</t>
  </si>
  <si>
    <t>CUSTO DOS SERVIÇOS PRESTADOS</t>
  </si>
  <si>
    <t>Pessoal e Médicos</t>
  </si>
  <si>
    <t>Materiais e Terceirizações</t>
  </si>
  <si>
    <t>Serviços Gerais, Aluguéis e Serviços Públicos</t>
  </si>
  <si>
    <t>Gastos Gerais</t>
  </si>
  <si>
    <t>LUCRO BRUTO</t>
  </si>
  <si>
    <t>(DESPESAS) RECEITAS OPERACIONAIS</t>
  </si>
  <si>
    <t>Gerais e administrativas</t>
  </si>
  <si>
    <t>Amortização de ágio</t>
  </si>
  <si>
    <t>Outras receitas (despesas) operacionais, líquidas</t>
  </si>
  <si>
    <t>Equivalência patrimonial</t>
  </si>
  <si>
    <t>LUCRO OPERACIONAL ANTES DO RESULTADO FINANCEIRO</t>
  </si>
  <si>
    <t>RESULTADO FINANCEIRO</t>
  </si>
  <si>
    <t>IMPOSTO DE RENDA E CONTRIBUIÇÃO SOCIAL</t>
  </si>
  <si>
    <t>Correntes</t>
  </si>
  <si>
    <t>Diferidos</t>
  </si>
  <si>
    <t>LUCRO LÍQUIDO DO EXERCÍCIO</t>
  </si>
  <si>
    <t>(-) Resultado Financeiro</t>
  </si>
  <si>
    <t>(-) Imposto de Renda e Contribuição Social</t>
  </si>
  <si>
    <t>(-) Depreciação e Amortização de Ágio</t>
  </si>
  <si>
    <t>EBITDA</t>
  </si>
  <si>
    <t>Grupo Fleury - Consolidado</t>
  </si>
  <si>
    <t>LUCRO ANTES DO IMPOSTO DE RENDA E DA CONTRIBUIÇÃO SOCIAL</t>
  </si>
  <si>
    <t>Demonstrações do Resultado</t>
  </si>
  <si>
    <t>2009</t>
  </si>
  <si>
    <t>(=) Lucro Líquido</t>
  </si>
  <si>
    <t>TOTAL DO PASSIVO E PATRIMÔNIO LÍQUIDO</t>
  </si>
  <si>
    <t>Total do patrimônio líquido</t>
  </si>
  <si>
    <t>Lucros  acumulados</t>
  </si>
  <si>
    <t>Reserva de reavaliação</t>
  </si>
  <si>
    <t xml:space="preserve">Reserva de capital </t>
  </si>
  <si>
    <t>Capital social</t>
  </si>
  <si>
    <t>PATRIMÔNIO LÍQUIDO</t>
  </si>
  <si>
    <t>Total do passivo não circulante</t>
  </si>
  <si>
    <t>Contas a pagar - aquisição de empresas</t>
  </si>
  <si>
    <t>-</t>
  </si>
  <si>
    <t>Partes relacionadas</t>
  </si>
  <si>
    <t>Impostos e contribuições a recolher</t>
  </si>
  <si>
    <t>Provisão para perdas em investimentos</t>
  </si>
  <si>
    <t>Instrumentos financeiros derivativos</t>
  </si>
  <si>
    <t>Empréstimos e financiamentos</t>
  </si>
  <si>
    <t>NÃO CIRCULANTE</t>
  </si>
  <si>
    <t xml:space="preserve">Total do passivo circulante </t>
  </si>
  <si>
    <t>Outras contas a pagar</t>
  </si>
  <si>
    <t>Dividendos e juros sobre o capital próprio</t>
  </si>
  <si>
    <t>Provisão para imposto de renda e contribuição social</t>
  </si>
  <si>
    <t>Salários e encargos a recolher</t>
  </si>
  <si>
    <t>Fornecedores</t>
  </si>
  <si>
    <t>CIRCULANTE</t>
  </si>
  <si>
    <t>PASSIVO E PATRIMÔNIO LÍQUIDO</t>
  </si>
  <si>
    <t>TOTAL DO ATIVO</t>
  </si>
  <si>
    <t>Total do ativo não circulante</t>
  </si>
  <si>
    <t>Intangível</t>
  </si>
  <si>
    <t>Imobilizado</t>
  </si>
  <si>
    <t>Investimentos</t>
  </si>
  <si>
    <t>Total do realizável a longo prazo</t>
  </si>
  <si>
    <t>Notas promissórias a receber</t>
  </si>
  <si>
    <t>Títulos e valores mobiliários</t>
  </si>
  <si>
    <t>Depósitos judiciais</t>
  </si>
  <si>
    <t>Impostos a recuperar</t>
  </si>
  <si>
    <t>Contas a receber</t>
  </si>
  <si>
    <t>Realizável a longo prazo:</t>
  </si>
  <si>
    <t>Total do ativo circulante</t>
  </si>
  <si>
    <t>Despesas do exercício seguinte</t>
  </si>
  <si>
    <t>Estoques</t>
  </si>
  <si>
    <t>Caixa e equivalentes de caixa</t>
  </si>
  <si>
    <t>ATIVO</t>
  </si>
  <si>
    <t>31/12/2008</t>
  </si>
  <si>
    <t>31/12/2007</t>
  </si>
  <si>
    <t>31/12/2006</t>
  </si>
  <si>
    <t>Balanço Patrimonial</t>
  </si>
  <si>
    <t>31/12/2009</t>
  </si>
  <si>
    <t>Análises Clínicas</t>
  </si>
  <si>
    <t>1T10</t>
  </si>
  <si>
    <t>2010</t>
  </si>
  <si>
    <t>2T10</t>
  </si>
  <si>
    <t>3T10</t>
  </si>
  <si>
    <t>4T10</t>
  </si>
  <si>
    <t>Reseva de capital - opções outorgadas reconhecidas</t>
  </si>
  <si>
    <t>Unidades de Atendimento (UAs)</t>
  </si>
  <si>
    <t>Nº de Vidas Contratadas (GDC)</t>
  </si>
  <si>
    <t>Imposto de renda e contribuição social diferidos *</t>
  </si>
  <si>
    <t>Depreciação e Amortização</t>
  </si>
  <si>
    <t>Receitas financeiras:</t>
  </si>
  <si>
    <t>Despesas financeiras:</t>
  </si>
  <si>
    <t>Lab. de Referência e Pesquisa Clínica</t>
  </si>
  <si>
    <t>Fleury Group - Fleury S.A. Consolidated</t>
  </si>
  <si>
    <t>(In thousands of Brazilian reais - R$)</t>
  </si>
  <si>
    <t>Translation into English from the original issued in Portuguese</t>
  </si>
  <si>
    <t>Depreciation and amortization</t>
  </si>
  <si>
    <t>Inventories</t>
  </si>
  <si>
    <t>Other</t>
  </si>
  <si>
    <t>Related parties</t>
  </si>
  <si>
    <t xml:space="preserve">SG&amp;A </t>
  </si>
  <si>
    <t>Medicina Preventiva (MP)</t>
  </si>
  <si>
    <t>IFRS</t>
  </si>
  <si>
    <t>31/12/2010</t>
  </si>
  <si>
    <t>Reversão de (provisão para) riscos tributários, trabalhistas e cíveis</t>
  </si>
  <si>
    <t>1Q11</t>
  </si>
  <si>
    <t>Operações Hospitalares</t>
  </si>
  <si>
    <t>Receita Bruta (excluindo MP)</t>
  </si>
  <si>
    <t xml:space="preserve">Análises Clínicas </t>
  </si>
  <si>
    <t>Imagem</t>
  </si>
  <si>
    <t>Reserva Legal</t>
  </si>
  <si>
    <t>1T11</t>
  </si>
  <si>
    <t>2T11</t>
  </si>
  <si>
    <t>3T11</t>
  </si>
  <si>
    <t>4T11</t>
  </si>
  <si>
    <t>2011</t>
  </si>
  <si>
    <t>Cash Flows from Operating Activities</t>
  </si>
  <si>
    <t>Profit for the period</t>
  </si>
  <si>
    <t>Items not affecting net cash provided by operating activities</t>
  </si>
  <si>
    <t>Stock option plan</t>
  </si>
  <si>
    <t>Net book value of property and equipment disposed of</t>
  </si>
  <si>
    <t>Share of profits (losses) of subsidiaries</t>
  </si>
  <si>
    <t>Interest received (investments)</t>
  </si>
  <si>
    <t>Deferred taxes</t>
  </si>
  <si>
    <t>Recognition (reversal) of provision for tax, labor and civil risks</t>
  </si>
  <si>
    <t>Provision for impairment of trade receivables</t>
  </si>
  <si>
    <t>Write-off due to expiration of taxes</t>
  </si>
  <si>
    <t>(Increase) decrease in assets:</t>
  </si>
  <si>
    <t>Trade receivables</t>
  </si>
  <si>
    <t>Increase (decrease) in liabilities:</t>
  </si>
  <si>
    <t>Trade payables</t>
  </si>
  <si>
    <t>Payables and provisions</t>
  </si>
  <si>
    <t>Income tax and social contribution</t>
  </si>
  <si>
    <t>Other non-current liabilities</t>
  </si>
  <si>
    <t>Other:</t>
  </si>
  <si>
    <t>Net cash provided by operating activities</t>
  </si>
  <si>
    <t>Cash Flows From Investing Activities</t>
  </si>
  <si>
    <t>Additions to property and equipment</t>
  </si>
  <si>
    <t>Additions to intangible assets</t>
  </si>
  <si>
    <t>Additions to investments and goodwill on acquisition of subsidiaries, net of cash acquired</t>
  </si>
  <si>
    <t>Payables - business acquisitions</t>
  </si>
  <si>
    <t>Merged net cash</t>
  </si>
  <si>
    <t>Net cash used in investing activities</t>
  </si>
  <si>
    <t>Cash Flows from Financing Activities</t>
  </si>
  <si>
    <t>Capital increase</t>
  </si>
  <si>
    <t>Share issue costs</t>
  </si>
  <si>
    <t>Borrowings and financing from financial institutions</t>
  </si>
  <si>
    <t>Borrowings repaid</t>
  </si>
  <si>
    <t>Net cash provided by financing activities</t>
  </si>
  <si>
    <t>Increase in cash and cash equivalents</t>
  </si>
  <si>
    <t>Cash and cash equivalents</t>
  </si>
  <si>
    <t>At the beginning of the year</t>
  </si>
  <si>
    <t>At the end of the year</t>
  </si>
  <si>
    <t>Fluxo de Caixa das Atividades Operacionais</t>
  </si>
  <si>
    <t>Itens que não afetam o caixa líquido proveniente das atividades operacionais:</t>
  </si>
  <si>
    <t>Depreciações e amortizações</t>
  </si>
  <si>
    <t>Plano de opção de compra de ações</t>
  </si>
  <si>
    <t>Custo residual de ativos imobilizados e intangíveis baixados</t>
  </si>
  <si>
    <t>Resultado de equivalência patrimonial</t>
  </si>
  <si>
    <t>Impostos diferidos</t>
  </si>
  <si>
    <t>Provisão para créditos de liquidação duvidosa</t>
  </si>
  <si>
    <t>Baixa por prescrição de impostos</t>
  </si>
  <si>
    <t>(Aumento) redução nos ativos:</t>
  </si>
  <si>
    <t>Aumento (redução) nos passivos:</t>
  </si>
  <si>
    <t>Contas a pagar e provisões</t>
  </si>
  <si>
    <t>Imposto de renda e contribuição social</t>
  </si>
  <si>
    <t>Outros:</t>
  </si>
  <si>
    <t>Caixa líquido proveniente das atividades operacionais</t>
  </si>
  <si>
    <t>Fluxo de Caixa das Atividades de Investimento</t>
  </si>
  <si>
    <t>Adições ao ativo imobilizado</t>
  </si>
  <si>
    <t>Adições ao ativo intangível</t>
  </si>
  <si>
    <t>Adições em investimentos e ágio na aquisição de controladas, líquido do caixa adquirido</t>
  </si>
  <si>
    <t>Contas a pagar - aquisições de empresas</t>
  </si>
  <si>
    <t>Caixa líquido incorporado</t>
  </si>
  <si>
    <t>Caixa líquido aplicado nas atividades de investimento</t>
  </si>
  <si>
    <t>Fluxo de Caixa das Atividades de Financiamento</t>
  </si>
  <si>
    <t>Aumento de capital</t>
  </si>
  <si>
    <t>Gastos com emissão de ações</t>
  </si>
  <si>
    <t>Empréstimos e financiamentos obtidos com instituições financeiras</t>
  </si>
  <si>
    <t>Empréstimos pagos</t>
  </si>
  <si>
    <t>Caixa líquido proveniente das atividades de financiamento</t>
  </si>
  <si>
    <t>Aumento de caixa e equivalentes de caixa</t>
  </si>
  <si>
    <t>No início do exercício</t>
  </si>
  <si>
    <t>No fim do exercício</t>
  </si>
  <si>
    <t>Interest on capital and dividends</t>
  </si>
  <si>
    <t>Amortização de ágio na aquisição de investimentos</t>
  </si>
  <si>
    <t>Participação dos minoritários</t>
  </si>
  <si>
    <t>Amortization of goodwill on investment acquisition</t>
  </si>
  <si>
    <t>Non-controlling interests</t>
  </si>
  <si>
    <t>31/12/2011</t>
  </si>
  <si>
    <t>Abertura por segmento de negócio:</t>
  </si>
  <si>
    <t>Receita por tipo de Exame (excluindo MP):</t>
  </si>
  <si>
    <t>Utilização de créditos fiscais e benefício por redução de tributos</t>
  </si>
  <si>
    <t>Outros ativos</t>
  </si>
  <si>
    <t>Outros passivos</t>
  </si>
  <si>
    <t>Aquisição de empresas controladas</t>
  </si>
  <si>
    <t>Dividendos e/ou Juros sobre Capital Próprio</t>
  </si>
  <si>
    <t>Reserva para Investimentos</t>
  </si>
  <si>
    <t>4TT11</t>
  </si>
  <si>
    <t>Lucro Líquido</t>
  </si>
  <si>
    <t>Juros e variação monetária não realizáveis</t>
  </si>
  <si>
    <t>Provisão para riscos tributários, trabalhistas e civeis</t>
  </si>
  <si>
    <t>Captação de debêntures</t>
  </si>
  <si>
    <t>Interest paid</t>
  </si>
  <si>
    <t>1T12</t>
  </si>
  <si>
    <t>2T12</t>
  </si>
  <si>
    <t>3T12</t>
  </si>
  <si>
    <t>4T12</t>
  </si>
  <si>
    <t>2012</t>
  </si>
  <si>
    <t>31/12/2012</t>
  </si>
  <si>
    <t>Constituição (reversão) de provisão para riscos tributários, trabalhistas e civeis</t>
  </si>
  <si>
    <t>Fluxo de caixa das atividades operacionais antes das variações de ativos e passivos</t>
  </si>
  <si>
    <t>Total de variação em ativos e passivos</t>
  </si>
  <si>
    <t>Imposto de renda e contribuição social pagos</t>
  </si>
  <si>
    <t>Venda de ativo imobilizado</t>
  </si>
  <si>
    <t>Lucro líquido</t>
  </si>
  <si>
    <t>Aumento de Capital</t>
  </si>
  <si>
    <t>Dividendos e/ou juros sobre capital próprio</t>
  </si>
  <si>
    <t>(-) Equivalência Patrimonial</t>
  </si>
  <si>
    <t>1T13</t>
  </si>
  <si>
    <t>B2B</t>
  </si>
  <si>
    <t xml:space="preserve">          Lab. Referência</t>
  </si>
  <si>
    <t xml:space="preserve">          Negócios Descontinuados</t>
  </si>
  <si>
    <t xml:space="preserve">          Check-Up</t>
  </si>
  <si>
    <t xml:space="preserve">          Promoção de Saúde</t>
  </si>
  <si>
    <t xml:space="preserve">          Gestão de Doenças Crônicas (GDC)</t>
  </si>
  <si>
    <t xml:space="preserve">          Fleury Hospital-Dia</t>
  </si>
  <si>
    <t>a+</t>
  </si>
  <si>
    <t>Fleury (SP | DF)</t>
  </si>
  <si>
    <t>Felippe Mattoso (RJ)</t>
  </si>
  <si>
    <t>Weinmann (RS)</t>
  </si>
  <si>
    <t xml:space="preserve">          Pernambuco</t>
  </si>
  <si>
    <t xml:space="preserve">          São Paulo</t>
  </si>
  <si>
    <t xml:space="preserve">          Paraná</t>
  </si>
  <si>
    <t xml:space="preserve">          Rio Grande do Sul</t>
  </si>
  <si>
    <t xml:space="preserve">          Bahia</t>
  </si>
  <si>
    <t>Outras Marcas</t>
  </si>
  <si>
    <t xml:space="preserve">          Rio de Janeiro</t>
  </si>
  <si>
    <t xml:space="preserve">          Rio de Janeiro (Labs a+)</t>
  </si>
  <si>
    <t xml:space="preserve">          Bahia (Diagnoson a+)</t>
  </si>
  <si>
    <t>Metragem UAs  (m²) - Saldo Final</t>
  </si>
  <si>
    <t>(Em R$ milhares)</t>
  </si>
  <si>
    <t>(Em milhares)</t>
  </si>
  <si>
    <t>Participação na Receita</t>
  </si>
  <si>
    <t>Preço Médio por Exame (R$)</t>
  </si>
  <si>
    <t>Imagem e Outras Especialidades</t>
  </si>
  <si>
    <t>Receita por tipo de Exame (UAs):</t>
  </si>
  <si>
    <t>Operacionais:</t>
  </si>
  <si>
    <t>Nº Exames / Atendimento</t>
  </si>
  <si>
    <t>Receita / UA (R$ mil)</t>
  </si>
  <si>
    <t>Receita / (colaboradores + médicos) - R$ mil</t>
  </si>
  <si>
    <t>Financeiras:</t>
  </si>
  <si>
    <t>Crescimento Receita</t>
  </si>
  <si>
    <t>Crescimento Orgânico</t>
  </si>
  <si>
    <t xml:space="preserve">          Unidades de Atendimento</t>
  </si>
  <si>
    <t xml:space="preserve">          Operações Hospitalares</t>
  </si>
  <si>
    <t xml:space="preserve">          Laboratório de Referência</t>
  </si>
  <si>
    <t xml:space="preserve">          Medicina Preventiva</t>
  </si>
  <si>
    <t>Margem EBITDA (% RL)</t>
  </si>
  <si>
    <t>Margem Líquida (% RL)</t>
  </si>
  <si>
    <t>Taxa Efetiva</t>
  </si>
  <si>
    <t>Indicadores de Liquidez</t>
  </si>
  <si>
    <t>Liquidez Corrente</t>
  </si>
  <si>
    <t>Liquidez Imediata</t>
  </si>
  <si>
    <t>Liquidez Geral</t>
  </si>
  <si>
    <t>Margem Líquida - Caixa (% RL)</t>
  </si>
  <si>
    <t>Estrutura de Capital</t>
  </si>
  <si>
    <t xml:space="preserve">          Endividamento Bancário</t>
  </si>
  <si>
    <t xml:space="preserve">          Endividamento de Aquisições</t>
  </si>
  <si>
    <t>Índice de Cobertura</t>
  </si>
  <si>
    <t>PDD</t>
  </si>
  <si>
    <t>Resultado Financeiro (%RL)</t>
  </si>
  <si>
    <t>Capital de Giro (Ctas a Receber)</t>
  </si>
  <si>
    <t>Prazo Médio de Recebimento (LTM)</t>
  </si>
  <si>
    <t>Endividamento Líquido / EBITDA (LTM)</t>
  </si>
  <si>
    <t>Geração de Caixa Operacional / EBITDA</t>
  </si>
  <si>
    <t>Receita UA / m2 (R$ mil)</t>
  </si>
  <si>
    <t>Giro dos Ativos Fixos (LTM)</t>
  </si>
  <si>
    <t>2T13</t>
  </si>
  <si>
    <t>Nº de Colaboradores (final do período)</t>
  </si>
  <si>
    <t>Nº de Prestadores de Serviços Médicos (final do período)</t>
  </si>
  <si>
    <t>Nº de Unidades de Atendimento (final do período)</t>
  </si>
  <si>
    <t>EBITDA / Resultado Financeiro</t>
  </si>
  <si>
    <t>Número de Ações (milhares)</t>
  </si>
  <si>
    <t>Lucro por Ação</t>
  </si>
  <si>
    <t>Lucro Caixa por Ação</t>
  </si>
  <si>
    <t>Dividendos por Ação</t>
  </si>
  <si>
    <t>3T13</t>
  </si>
  <si>
    <t>2013</t>
  </si>
  <si>
    <t>4T13</t>
  </si>
  <si>
    <t>Dividendos / JCP (milhares)</t>
  </si>
  <si>
    <t>31/12/2013</t>
  </si>
  <si>
    <t>1T14</t>
  </si>
  <si>
    <t>2T14</t>
  </si>
  <si>
    <t>3T14</t>
  </si>
  <si>
    <t>4T14</t>
  </si>
  <si>
    <t>2014</t>
  </si>
  <si>
    <t>Endividamento Financeiro Líquido</t>
  </si>
  <si>
    <t>Endividamento Financeiro Total</t>
  </si>
  <si>
    <t>1T15</t>
  </si>
  <si>
    <t>← RECEITA COMPARATIVA (check-up em MP até 4T14)</t>
  </si>
  <si>
    <t>2T15</t>
  </si>
  <si>
    <t>Créditos a receber</t>
  </si>
  <si>
    <t>3T15</t>
  </si>
  <si>
    <t>Ativos mantidos para venda</t>
  </si>
  <si>
    <t>Dividendos Recebidos</t>
  </si>
  <si>
    <t>Capex - (R$ milhões)</t>
  </si>
  <si>
    <t>Indicadores de Rentabilidade e Retorno</t>
  </si>
  <si>
    <t>ROE (LTM)</t>
  </si>
  <si>
    <t>Lucro Líquido Ajustado</t>
  </si>
  <si>
    <t>NOPAT (tax = 34%)</t>
  </si>
  <si>
    <t>Ágio</t>
  </si>
  <si>
    <t>Capital Investido</t>
  </si>
  <si>
    <t>4T15</t>
  </si>
  <si>
    <t>Títulos e Valores Mobiliários</t>
  </si>
  <si>
    <t>30/06/2015</t>
  </si>
  <si>
    <t>30/09/2015</t>
  </si>
  <si>
    <t>Participação nos lucros</t>
  </si>
  <si>
    <t>Nº DE EXAMES E PROCEDIMENTOS¹</t>
  </si>
  <si>
    <t xml:space="preserve">¹Em 2014 os exames de check-up passaram a ser contabilizados nas UAs </t>
  </si>
  <si>
    <t>Fleury</t>
  </si>
  <si>
    <t>Marcas Reginonais</t>
  </si>
  <si>
    <t>São Paulo</t>
  </si>
  <si>
    <t>Rio de Janeiro</t>
  </si>
  <si>
    <t>Bahia</t>
  </si>
  <si>
    <t>Pernambuco</t>
  </si>
  <si>
    <t>Paraná</t>
  </si>
  <si>
    <t>Rio Grande do Sul</t>
  </si>
  <si>
    <t>1T16</t>
  </si>
  <si>
    <t>Dividendo adicional proposto</t>
  </si>
  <si>
    <t>Imposto de renda e contribuição social diferidos</t>
  </si>
  <si>
    <t>Saldos vencidos acima de 121 dias / Saldo Total</t>
  </si>
  <si>
    <t>Saldos vencidos acima de 121 dias</t>
  </si>
  <si>
    <t>2T16</t>
  </si>
  <si>
    <t>3T16</t>
  </si>
  <si>
    <t>(Aumento) redução em contas a receber</t>
  </si>
  <si>
    <t>(Aumento) redução nos estoques</t>
  </si>
  <si>
    <t>(Aumento) redução em impostos a recuperar</t>
  </si>
  <si>
    <t>(Aumento) redução nos depósitos judiciais</t>
  </si>
  <si>
    <t>(Aumento) redução em despesas antecipadas</t>
  </si>
  <si>
    <t>(Aumento) redução em adiantamentos a funcionários</t>
  </si>
  <si>
    <t>(Aumento) redução em outros créditos</t>
  </si>
  <si>
    <t>Aumento (redução) em fornecedores</t>
  </si>
  <si>
    <t>Aumento (redução) em salários e encargos a recolher</t>
  </si>
  <si>
    <t>Aumento (redução) em obrigações tributárias</t>
  </si>
  <si>
    <t>Aumento (redução) em parcelamentos tributários</t>
  </si>
  <si>
    <t>Aumento (redução) em outras contas a pagar</t>
  </si>
  <si>
    <t>Juros pagos de financiamentos e debêntures</t>
  </si>
  <si>
    <t>Liquidação (principal) de financiamentos e debêntures</t>
  </si>
  <si>
    <t>4T16</t>
  </si>
  <si>
    <t>2016</t>
  </si>
  <si>
    <t>Caixa, equivalentes de caixa e títulos valores mobiliários</t>
  </si>
  <si>
    <t>1T17</t>
  </si>
  <si>
    <t>Pessoal e Serviços Médicos (novo)</t>
  </si>
  <si>
    <t>Aluguéis, Serviços com Ocupação e Utilidades (novo)</t>
  </si>
  <si>
    <t>Material Direto e Intermediação de Exames (novo)</t>
  </si>
  <si>
    <t>Depreciação e Amortização Custos (novo)</t>
  </si>
  <si>
    <t>Gastos Gerais (novo)</t>
  </si>
  <si>
    <t>GRUPO FLEURY  -  CONSOLIDADO</t>
  </si>
  <si>
    <t>DEMONSTRAÇÃO DO FLUXO DE CAIXA</t>
  </si>
  <si>
    <t>(Em milhares de reais  -  R$)</t>
  </si>
  <si>
    <t>2T17</t>
  </si>
  <si>
    <t>3T17</t>
  </si>
  <si>
    <t>4T17</t>
  </si>
  <si>
    <t>Receitas e despesas financeiras</t>
  </si>
  <si>
    <t>Perdas estimadas para glosa e créditos de liquidação duvidosa</t>
  </si>
  <si>
    <t>Aumento (redução) em provisão para riscos judiciais</t>
  </si>
  <si>
    <t>Caixa líquido proveniente atividades operacionais</t>
  </si>
  <si>
    <t>Aquisição de ativo imobilizado e intangível</t>
  </si>
  <si>
    <t>Partes relacionadas (AFAC)</t>
  </si>
  <si>
    <t>Rendimento de aplicações financeiras</t>
  </si>
  <si>
    <t>Pagamentos de empresa adquiridas</t>
  </si>
  <si>
    <t>Variação de empréstimos e debêntures:</t>
  </si>
  <si>
    <t>Comissões financeiras pagas</t>
  </si>
  <si>
    <t>Caixa líquido aplicado das atividades de financiamento</t>
  </si>
  <si>
    <t>(Redução) aumento de caixa e equivalentes de caixa</t>
  </si>
  <si>
    <t>Caixa e equivalentes de caixa no início do exercício</t>
  </si>
  <si>
    <t>Caixa e equivalentes de caixa no fim do exercício</t>
  </si>
  <si>
    <t>2017</t>
  </si>
  <si>
    <t>Créditos com Partes Relacionadas </t>
  </si>
  <si>
    <t>Nº de Check-Ups - Em milhares</t>
  </si>
  <si>
    <t>DF</t>
  </si>
  <si>
    <t>Captação de financiamentos e debêntures</t>
  </si>
  <si>
    <t>Arrendamento Financeiro Mercantil</t>
  </si>
  <si>
    <t>1T18</t>
  </si>
  <si>
    <t>Caixa líquido de empresas investidas</t>
  </si>
  <si>
    <t>Arrendamentos mercantil financeiro</t>
  </si>
  <si>
    <t>Capex</t>
  </si>
  <si>
    <t>Expansão</t>
  </si>
  <si>
    <t>Infraestrutura</t>
  </si>
  <si>
    <t>EOL (Renovação de Equipamentos)</t>
  </si>
  <si>
    <t>Projetos Estratégicos e TI</t>
  </si>
  <si>
    <t>2T18</t>
  </si>
  <si>
    <t xml:space="preserve">          Rio Grande do Norte</t>
  </si>
  <si>
    <t>Pagamentos de empresas adquiridas menos caixa e equivalentes de caixa</t>
  </si>
  <si>
    <t>Rio Grande do Norte</t>
  </si>
  <si>
    <t>Glosas/Receita Bruta</t>
  </si>
  <si>
    <t>IR/CSLL Contábil</t>
  </si>
  <si>
    <t>Outras receitas e despesas</t>
  </si>
  <si>
    <t>3T18</t>
  </si>
  <si>
    <t>Participações societárias</t>
  </si>
  <si>
    <t>4T18</t>
  </si>
  <si>
    <t>Unidades inauguradas por marca</t>
  </si>
  <si>
    <t>Marca Fleury</t>
  </si>
  <si>
    <t>Formato</t>
  </si>
  <si>
    <t>M² de atendimento</t>
  </si>
  <si>
    <t xml:space="preserve">Estado </t>
  </si>
  <si>
    <t>Data</t>
  </si>
  <si>
    <t>Fleury Santo André</t>
  </si>
  <si>
    <t>Média</t>
  </si>
  <si>
    <t>Fleury Carlos Weber</t>
  </si>
  <si>
    <t>Fleury Alameda Jaú</t>
  </si>
  <si>
    <t xml:space="preserve">Fast site </t>
  </si>
  <si>
    <t>Fleury Morumbi</t>
  </si>
  <si>
    <t>Grande</t>
  </si>
  <si>
    <t xml:space="preserve">Fleury Anália Franco </t>
  </si>
  <si>
    <t xml:space="preserve">Fleury Heitor Penteado </t>
  </si>
  <si>
    <t>Fleury São Caetano do Sul</t>
  </si>
  <si>
    <t xml:space="preserve">Fleury Cerro Corá </t>
  </si>
  <si>
    <t>Fleury Ipiranga</t>
  </si>
  <si>
    <t xml:space="preserve">Fleury Brasil </t>
  </si>
  <si>
    <t xml:space="preserve">Fleury Moema </t>
  </si>
  <si>
    <t>Regional Sul</t>
  </si>
  <si>
    <t>Pequena</t>
  </si>
  <si>
    <t>a+ João Bettega</t>
  </si>
  <si>
    <t xml:space="preserve">a+ Água Verde </t>
  </si>
  <si>
    <t>Weinmann General Vitorino</t>
  </si>
  <si>
    <t>a+ Ecoville</t>
  </si>
  <si>
    <t>a+ Champagnat</t>
  </si>
  <si>
    <t>a+ Centro</t>
  </si>
  <si>
    <t>a+ Batel</t>
  </si>
  <si>
    <t>a+ Nossa Saúde</t>
  </si>
  <si>
    <t>a+ em São Paulo</t>
  </si>
  <si>
    <t>a+ Chácara Flora</t>
  </si>
  <si>
    <t xml:space="preserve">São Paulo </t>
  </si>
  <si>
    <t>a+ Verbo Divino</t>
  </si>
  <si>
    <t>a+ Berrini</t>
  </si>
  <si>
    <t>a+ São Bernardo do Campo</t>
  </si>
  <si>
    <t>a+ Granja Viana</t>
  </si>
  <si>
    <t>a+ Tatuapé</t>
  </si>
  <si>
    <t xml:space="preserve">a+ Vila Andrade </t>
  </si>
  <si>
    <t>a+ Brasil</t>
  </si>
  <si>
    <t xml:space="preserve">a+ Alphaville Rio Negro </t>
  </si>
  <si>
    <t xml:space="preserve">a+ Ipiranga </t>
  </si>
  <si>
    <t>a+ Funchal</t>
  </si>
  <si>
    <t xml:space="preserve">a+ Guarulhos </t>
  </si>
  <si>
    <t>a+ Pedroso de Morais</t>
  </si>
  <si>
    <t>a+ Leôncio Magalhães</t>
  </si>
  <si>
    <t xml:space="preserve">a+ Queiroz Filho </t>
  </si>
  <si>
    <t>a+ Santo André</t>
  </si>
  <si>
    <t>a+ Augusto Tolle</t>
  </si>
  <si>
    <t xml:space="preserve">a+ Itaim Bibi </t>
  </si>
  <si>
    <t xml:space="preserve">Regional RJ </t>
  </si>
  <si>
    <t>Felippe Mattoso Mena Barreto</t>
  </si>
  <si>
    <t xml:space="preserve">Rio de Janeiro </t>
  </si>
  <si>
    <t>Felippe Mattoso Av. das Américas</t>
  </si>
  <si>
    <t>Labs a+ Carioca</t>
  </si>
  <si>
    <t>Labs a+ Posto 6</t>
  </si>
  <si>
    <t>Labs a+ Freguesia</t>
  </si>
  <si>
    <t>Labs a+ Flamengo</t>
  </si>
  <si>
    <t>Felippe Mattoso Ipanema</t>
  </si>
  <si>
    <t xml:space="preserve">Labs a+ Catete </t>
  </si>
  <si>
    <t>Labs a+ Shopping Santa Cruz</t>
  </si>
  <si>
    <t>Labs a+ Mariz e Barros</t>
  </si>
  <si>
    <t>Labs a+ Uruguai</t>
  </si>
  <si>
    <t xml:space="preserve">Labs a+ Santa Rosa </t>
  </si>
  <si>
    <t>Labs a+ Campo Grande</t>
  </si>
  <si>
    <t>Regional Brasília</t>
  </si>
  <si>
    <t>a+ Asa Sul</t>
  </si>
  <si>
    <t>Brasília</t>
  </si>
  <si>
    <t>a+ Sudoeste</t>
  </si>
  <si>
    <t xml:space="preserve">Regional Pernambuco </t>
  </si>
  <si>
    <t>a+ Casa Forte</t>
  </si>
  <si>
    <t xml:space="preserve">Pernambuco </t>
  </si>
  <si>
    <t>Unidade</t>
  </si>
  <si>
    <t>NA</t>
  </si>
  <si>
    <t xml:space="preserve">Rio Grande do Sul </t>
  </si>
  <si>
    <t>1T19</t>
  </si>
  <si>
    <t>2T19</t>
  </si>
  <si>
    <t>30/06/2019</t>
  </si>
  <si>
    <t>3T19</t>
  </si>
  <si>
    <t>Marcas Regionais</t>
  </si>
  <si>
    <t>N/D</t>
  </si>
  <si>
    <t>Marca a+ São Paulo</t>
  </si>
  <si>
    <t>Marcas Rio de Janeiro</t>
  </si>
  <si>
    <t>30/09/2019</t>
  </si>
  <si>
    <t>←RECEITA BRUTA COM  SEPARAÇÃO DE CHECK-UP ATÉ 4T14</t>
  </si>
  <si>
    <t>Novas Unidades</t>
  </si>
  <si>
    <t>Expansões de Serviços e Áreas Técnicas</t>
  </si>
  <si>
    <t>Renovação de Equipamentos</t>
  </si>
  <si>
    <t>Digital e TI</t>
  </si>
  <si>
    <t>Reformas, Manutenção e Outros</t>
  </si>
  <si>
    <t>a+ Canário</t>
  </si>
  <si>
    <t>Total 54 Unidades de Atendimento</t>
  </si>
  <si>
    <t>20.085 m²</t>
  </si>
  <si>
    <t>Empresa</t>
  </si>
  <si>
    <t>Serdil</t>
  </si>
  <si>
    <t>IRN</t>
  </si>
  <si>
    <t xml:space="preserve">Matriz </t>
  </si>
  <si>
    <t>Parnamirim</t>
  </si>
  <si>
    <t>Harmony Center</t>
  </si>
  <si>
    <t>LAFE</t>
  </si>
  <si>
    <t>Alcantara</t>
  </si>
  <si>
    <t>Bairro de Fatima</t>
  </si>
  <si>
    <t>Barra I</t>
  </si>
  <si>
    <t>Barra II</t>
  </si>
  <si>
    <t>Barra III</t>
  </si>
  <si>
    <t>Belford Roxo</t>
  </si>
  <si>
    <t>Botafogo I</t>
  </si>
  <si>
    <t>Centro I</t>
  </si>
  <si>
    <t>Copacabana I</t>
  </si>
  <si>
    <t>Copacabana II</t>
  </si>
  <si>
    <t>Del Castilho</t>
  </si>
  <si>
    <t>Duque de Caxias I</t>
  </si>
  <si>
    <t>Duque de Caxias II</t>
  </si>
  <si>
    <t>Gavea</t>
  </si>
  <si>
    <t>Guadalupe</t>
  </si>
  <si>
    <t>Icarai</t>
  </si>
  <si>
    <t>Ilha do Governador I</t>
  </si>
  <si>
    <t>Ilha do Governador II</t>
  </si>
  <si>
    <t>Ipanema I</t>
  </si>
  <si>
    <t>Laranjeiras I</t>
  </si>
  <si>
    <t>Laranjeiras II</t>
  </si>
  <si>
    <t>Leblon</t>
  </si>
  <si>
    <t>Madureira</t>
  </si>
  <si>
    <t>Nilopolis</t>
  </si>
  <si>
    <t>Nova Iguacu I</t>
  </si>
  <si>
    <t>Nova Iguacu II</t>
  </si>
  <si>
    <t>Nova Iguacu III</t>
  </si>
  <si>
    <t>Sao Cristovão</t>
  </si>
  <si>
    <t>Tijuca</t>
  </si>
  <si>
    <t>Vila da Penha I</t>
  </si>
  <si>
    <t>Vila da Penha II</t>
  </si>
  <si>
    <t>4T19</t>
  </si>
  <si>
    <t>Dividendos a pagar</t>
  </si>
  <si>
    <t>Lagoa Nova</t>
  </si>
  <si>
    <t>CPC</t>
  </si>
  <si>
    <t>Mirassol</t>
  </si>
  <si>
    <t>Alexandrino</t>
  </si>
  <si>
    <t>Clinorte</t>
  </si>
  <si>
    <t>Cidade Verde</t>
  </si>
  <si>
    <t>Lima e Silva</t>
  </si>
  <si>
    <t>1T20</t>
  </si>
  <si>
    <t>Abertura por tipo de exame (excluindo MP):</t>
  </si>
  <si>
    <t>IFRS 16</t>
  </si>
  <si>
    <t>31/03/2020</t>
  </si>
  <si>
    <t>Direito de uso</t>
  </si>
  <si>
    <t>Unidades de Atendimento (UAs) (não considera adquiridas)</t>
  </si>
  <si>
    <t>Nº de Atendimentos (Unidades de Atendimento / não considera adquiridas)- Em milhares</t>
  </si>
  <si>
    <t>Maranhão</t>
  </si>
  <si>
    <t>Arrendamento Mercantil</t>
  </si>
  <si>
    <t>Diagmax</t>
  </si>
  <si>
    <t>Cedire</t>
  </si>
  <si>
    <t>Derby I</t>
  </si>
  <si>
    <t>Derby Ii</t>
  </si>
  <si>
    <t>Shopping Recife</t>
  </si>
  <si>
    <t>Shopping Rio Mar</t>
  </si>
  <si>
    <t>Shopping Tacaruma</t>
  </si>
  <si>
    <t>Inlab</t>
  </si>
  <si>
    <t>Anil</t>
  </si>
  <si>
    <t>Araçagy</t>
  </si>
  <si>
    <t>Bequimão</t>
  </si>
  <si>
    <t>Centro</t>
  </si>
  <si>
    <t>Cidade Operáeia</t>
  </si>
  <si>
    <t>Cohab</t>
  </si>
  <si>
    <t>Cohafuma</t>
  </si>
  <si>
    <t>Cohajap</t>
  </si>
  <si>
    <t>Cohama</t>
  </si>
  <si>
    <t>Cohatrac</t>
  </si>
  <si>
    <t>Holandeses</t>
  </si>
  <si>
    <t>João Paulo</t>
  </si>
  <si>
    <t>Lagoa</t>
  </si>
  <si>
    <t>Maiobao</t>
  </si>
  <si>
    <t>São Marcos</t>
  </si>
  <si>
    <t>Shopping da Ilha</t>
  </si>
  <si>
    <t>Turu</t>
  </si>
  <si>
    <t>Olho D'Água</t>
  </si>
  <si>
    <t>Vinhais</t>
  </si>
  <si>
    <t>Ponta do Farol</t>
  </si>
  <si>
    <t>São Cristovão</t>
  </si>
  <si>
    <t>São Francisco</t>
  </si>
  <si>
    <t>ROIC ex-IFRS 16 (LTM)</t>
  </si>
  <si>
    <t>ROIC ex-IFRS 16 sem ágio (LTM)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</si>
</sst>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$&quot;#,##0_);[Red]\(&quot;$&quot;#,##0\)"/>
    <numFmt numFmtId="167" formatCode="_(* #,##0.0_);_(* \(#,##0.0\);_(* &quot;-&quot;??_);_(@_)"/>
    <numFmt numFmtId="168" formatCode="_(* #,##0_);_(* \(#,##0\);_(* &quot;-&quot;??_);_(@_)"/>
    <numFmt numFmtId="169" formatCode="0.0%"/>
    <numFmt numFmtId="170" formatCode="#,##0.0,"/>
    <numFmt numFmtId="171" formatCode="[Blue]General"/>
    <numFmt numFmtId="172" formatCode="General_)"/>
    <numFmt numFmtId="173" formatCode="&quot;NU$&quot;\ #,##0_);\(&quot;NU$&quot;\ #,##0\)"/>
    <numFmt numFmtId="174" formatCode="&quot;£&quot;#,##0.00;\-&quot;£&quot;#,##0.00"/>
    <numFmt numFmtId="175" formatCode="0."/>
    <numFmt numFmtId="176" formatCode="#,##0.00&quot; $&quot;;\-#,##0.00&quot; $&quot;"/>
    <numFmt numFmtId="177" formatCode="_-* #,##0.00\ _m_k_-;\-* #,##0.00\ _m_k_-;_-* &quot;-&quot;??\ _m_k_-;_-@_-"/>
    <numFmt numFmtId="178" formatCode="&quot;NU$&quot;\ #,##0.00_);\(&quot;NU$&quot;\ #,##0.00\)"/>
    <numFmt numFmtId="179" formatCode="0%_);\(0%\)"/>
    <numFmt numFmtId="180" formatCode="_-* #,##0\ &quot;zł&quot;_-;\-* #,##0\ &quot;zł&quot;_-;_-* &quot;-&quot;\ &quot;zł&quot;_-;_-@_-"/>
    <numFmt numFmtId="181" formatCode="_-* #,##0.00\ &quot;zł&quot;_-;\-* #,##0.00\ &quot;zł&quot;_-;_-* &quot;-&quot;??\ &quot;zł&quot;_-;_-@_-"/>
    <numFmt numFmtId="182" formatCode="[$-416]dd\-mmm\-yy;@"/>
    <numFmt numFmtId="183" formatCode="0.000%"/>
    <numFmt numFmtId="184" formatCode="0_);\(0\)"/>
    <numFmt numFmtId="185" formatCode="0.0"/>
    <numFmt numFmtId="186" formatCode="&quot;R$ &quot;#,##0.00"/>
    <numFmt numFmtId="187" formatCode="#,##0.0"/>
    <numFmt numFmtId="188" formatCode="_-* #,##0_-;\-* #,##0_-;_-* &quot;-&quot;??_-;_-@_-"/>
    <numFmt numFmtId="189" formatCode="_(* #,##0.0000000000000000_);_(* \(#,##0.0000000000000000\);_(* &quot;-&quot;??_);_(@_)"/>
  </numFmts>
  <fonts count="12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Times New Roman"/>
      <family val="1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  <charset val="129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Arial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Helv"/>
    </font>
    <font>
      <sz val="10"/>
      <name val="Arial CE"/>
    </font>
    <font>
      <b/>
      <sz val="11"/>
      <color indexed="63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sz val="14"/>
      <name val="Verdana"/>
      <family val="2"/>
    </font>
    <font>
      <sz val="10"/>
      <name val="MS Sans Serif"/>
      <family val="2"/>
    </font>
    <font>
      <b/>
      <i/>
      <sz val="14"/>
      <name val="Arial"/>
      <family val="2"/>
    </font>
    <font>
      <sz val="10"/>
      <name val="Helv"/>
    </font>
    <font>
      <b/>
      <sz val="10"/>
      <name val="Tahoma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8"/>
      <name val="Times New Roman"/>
      <family val="1"/>
    </font>
    <font>
      <sz val="10"/>
      <name val="Courier"/>
      <family val="3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8"/>
      <name val="Arial"/>
      <family val="2"/>
    </font>
    <font>
      <u val="singleAccounting"/>
      <sz val="10"/>
      <name val="Arial"/>
      <family val="2"/>
    </font>
    <font>
      <u val="singleAccounting"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u val="singleAccounting"/>
      <sz val="10"/>
      <color indexed="8"/>
      <name val="Arial"/>
      <family val="2"/>
    </font>
    <font>
      <b/>
      <u val="doubleAccounting"/>
      <sz val="10"/>
      <color indexed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4"/>
      <name val="Arial"/>
      <family val="2"/>
    </font>
    <font>
      <sz val="12"/>
      <color theme="1"/>
      <name val="Times New Roman"/>
      <family val="1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sz val="10"/>
      <color rgb="FF0070C0"/>
      <name val="Arial"/>
      <family val="2"/>
    </font>
    <font>
      <b/>
      <sz val="10"/>
      <color rgb="FFC00000"/>
      <name val="Arial"/>
      <family val="2"/>
    </font>
    <font>
      <i/>
      <sz val="10"/>
      <color theme="1" tint="0.34998626667073579"/>
      <name val="Arial"/>
      <family val="2"/>
    </font>
    <font>
      <sz val="10"/>
      <color theme="0" tint="-0.14999847407452621"/>
      <name val="Arial"/>
      <family val="2"/>
    </font>
    <font>
      <sz val="10"/>
      <color theme="8" tint="0.39997558519241921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u val="singleAccounting"/>
      <sz val="10"/>
      <color theme="1" tint="0.34998626667073579"/>
      <name val="Century Gothic"/>
      <family val="2"/>
    </font>
    <font>
      <i/>
      <sz val="8"/>
      <color rgb="FFED0F69"/>
      <name val="Century Gothic"/>
      <family val="2"/>
    </font>
    <font>
      <sz val="10"/>
      <color rgb="FFED0F69"/>
      <name val="Century Gothic"/>
      <family val="2"/>
    </font>
    <font>
      <u val="singleAccounting"/>
      <sz val="10"/>
      <color rgb="FFED0F69"/>
      <name val="Century Gothic"/>
      <family val="2"/>
    </font>
    <font>
      <i/>
      <sz val="8"/>
      <color rgb="FFC00000"/>
      <name val="Century Gothic"/>
      <family val="2"/>
    </font>
    <font>
      <sz val="10"/>
      <color theme="0" tint="-0.14999847407452621"/>
      <name val="Century Gothic"/>
      <family val="2"/>
    </font>
    <font>
      <u val="singleAccounting"/>
      <sz val="10"/>
      <color theme="0" tint="-0.14999847407452621"/>
      <name val="Century Gothic"/>
      <family val="2"/>
    </font>
    <font>
      <b/>
      <sz val="10"/>
      <color rgb="FFED0F6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u/>
      <sz val="10"/>
      <name val="Century Gothic"/>
      <family val="2"/>
    </font>
    <font>
      <sz val="10"/>
      <color theme="1"/>
      <name val="Century Gothic"/>
      <family val="2"/>
    </font>
    <font>
      <sz val="10"/>
      <color rgb="FF0070C0"/>
      <name val="Century Gothic"/>
      <family val="2"/>
    </font>
    <font>
      <u val="singleAccounting"/>
      <sz val="10"/>
      <name val="Century Gothic"/>
      <family val="2"/>
    </font>
    <font>
      <b/>
      <i/>
      <sz val="10"/>
      <name val="Century Gothic"/>
      <family val="2"/>
    </font>
    <font>
      <b/>
      <sz val="10"/>
      <color rgb="FFC00000"/>
      <name val="Century Gothic"/>
      <family val="2"/>
    </font>
    <font>
      <sz val="10"/>
      <color rgb="FFC00000"/>
      <name val="Century Gothic"/>
      <family val="2"/>
    </font>
    <font>
      <i/>
      <sz val="10"/>
      <color rgb="FFED0F69"/>
      <name val="Century Gothic"/>
      <family val="2"/>
    </font>
    <font>
      <i/>
      <sz val="10"/>
      <color theme="1" tint="0.34998626667073579"/>
      <name val="Century Gothic"/>
      <family val="2"/>
    </font>
    <font>
      <i/>
      <u val="singleAccounting"/>
      <sz val="10"/>
      <color theme="1" tint="0.34998626667073579"/>
      <name val="Century Gothic"/>
      <family val="2"/>
    </font>
    <font>
      <i/>
      <sz val="10"/>
      <color rgb="FFC00000"/>
      <name val="Century Gothic"/>
      <family val="2"/>
    </font>
    <font>
      <u/>
      <sz val="10"/>
      <color theme="1" tint="0.34998626667073579"/>
      <name val="Century Gothic"/>
      <family val="2"/>
    </font>
    <font>
      <b/>
      <u val="singleAccounting"/>
      <sz val="10"/>
      <name val="Century Gothic"/>
      <family val="2"/>
    </font>
    <font>
      <b/>
      <u val="doubleAccounting"/>
      <sz val="10"/>
      <name val="Century Gothic"/>
      <family val="2"/>
    </font>
    <font>
      <sz val="8"/>
      <name val="Century Gothic"/>
      <family val="2"/>
    </font>
    <font>
      <sz val="10"/>
      <color theme="0" tint="-0.499984740745262"/>
      <name val="Century Gothic"/>
      <family val="2"/>
    </font>
    <font>
      <sz val="10"/>
      <color theme="8" tint="0.39997558519241921"/>
      <name val="Century Gothic"/>
      <family val="2"/>
    </font>
    <font>
      <sz val="10"/>
      <color theme="0"/>
      <name val="Century Gothic"/>
      <family val="2"/>
    </font>
    <font>
      <sz val="8"/>
      <color theme="1" tint="0.34998626667073579"/>
      <name val="Century Gothic"/>
      <family val="2"/>
    </font>
    <font>
      <sz val="10"/>
      <color rgb="FF000000"/>
      <name val="Century Gothic"/>
      <family val="2"/>
    </font>
    <font>
      <u/>
      <sz val="10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3" tint="0.39997558519241921"/>
      <name val="Century Gothic"/>
      <family val="2"/>
    </font>
    <font>
      <b/>
      <sz val="10"/>
      <color theme="3" tint="0.3999755851924192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color indexed="9"/>
      <name val="Century Gothic"/>
      <family val="2"/>
    </font>
    <font>
      <b/>
      <sz val="9"/>
      <color theme="0"/>
      <name val="Century Gothic"/>
      <family val="2"/>
    </font>
    <font>
      <sz val="9"/>
      <color rgb="FFED0F69"/>
      <name val="Century Gothic"/>
      <family val="2"/>
    </font>
    <font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11"/>
      <color theme="1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</patternFill>
    </fill>
    <fill>
      <patternFill patternType="solid">
        <fgColor indexed="58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0F69"/>
        <bgColor indexed="64"/>
      </patternFill>
    </fill>
    <fill>
      <patternFill patternType="solid">
        <fgColor rgb="FFE5155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16"/>
      </right>
      <top/>
      <bottom/>
      <diagonal/>
    </border>
    <border>
      <left style="thin">
        <color indexed="52"/>
      </left>
      <right style="thin">
        <color indexed="52"/>
      </right>
      <top style="thin">
        <color indexed="52"/>
      </top>
      <bottom style="thin">
        <color indexed="5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/>
      <bottom style="thin">
        <color rgb="FFE51550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78">
    <xf numFmtId="182" fontId="0" fillId="0" borderId="0"/>
    <xf numFmtId="182" fontId="2" fillId="2" borderId="0" applyNumberFormat="0" applyBorder="0" applyAlignment="0" applyProtection="0"/>
    <xf numFmtId="182" fontId="2" fillId="3" borderId="0" applyNumberFormat="0" applyBorder="0" applyAlignment="0" applyProtection="0"/>
    <xf numFmtId="182" fontId="2" fillId="4" borderId="0" applyNumberFormat="0" applyBorder="0" applyAlignment="0" applyProtection="0"/>
    <xf numFmtId="182" fontId="2" fillId="5" borderId="0" applyNumberFormat="0" applyBorder="0" applyAlignment="0" applyProtection="0"/>
    <xf numFmtId="182" fontId="2" fillId="6" borderId="0" applyNumberFormat="0" applyBorder="0" applyAlignment="0" applyProtection="0"/>
    <xf numFmtId="182" fontId="2" fillId="7" borderId="0" applyNumberFormat="0" applyBorder="0" applyAlignment="0" applyProtection="0"/>
    <xf numFmtId="182" fontId="2" fillId="8" borderId="0" applyNumberFormat="0" applyBorder="0" applyAlignment="0" applyProtection="0"/>
    <xf numFmtId="182" fontId="2" fillId="9" borderId="0" applyNumberFormat="0" applyBorder="0" applyAlignment="0" applyProtection="0"/>
    <xf numFmtId="182" fontId="2" fillId="10" borderId="0" applyNumberFormat="0" applyBorder="0" applyAlignment="0" applyProtection="0"/>
    <xf numFmtId="182" fontId="2" fillId="5" borderId="0" applyNumberFormat="0" applyBorder="0" applyAlignment="0" applyProtection="0"/>
    <xf numFmtId="182" fontId="2" fillId="8" borderId="0" applyNumberFormat="0" applyBorder="0" applyAlignment="0" applyProtection="0"/>
    <xf numFmtId="182" fontId="2" fillId="11" borderId="0" applyNumberFormat="0" applyBorder="0" applyAlignment="0" applyProtection="0"/>
    <xf numFmtId="182" fontId="5" fillId="12" borderId="0" applyNumberFormat="0" applyBorder="0" applyAlignment="0" applyProtection="0"/>
    <xf numFmtId="182" fontId="5" fillId="9" borderId="0" applyNumberFormat="0" applyBorder="0" applyAlignment="0" applyProtection="0"/>
    <xf numFmtId="182" fontId="5" fillId="10" borderId="0" applyNumberFormat="0" applyBorder="0" applyAlignment="0" applyProtection="0"/>
    <xf numFmtId="182" fontId="5" fillId="13" borderId="0" applyNumberFormat="0" applyBorder="0" applyAlignment="0" applyProtection="0"/>
    <xf numFmtId="182" fontId="5" fillId="14" borderId="0" applyNumberFormat="0" applyBorder="0" applyAlignment="0" applyProtection="0"/>
    <xf numFmtId="182" fontId="5" fillId="15" borderId="0" applyNumberFormat="0" applyBorder="0" applyAlignment="0" applyProtection="0"/>
    <xf numFmtId="171" fontId="3" fillId="20" borderId="1">
      <alignment horizontal="center" vertical="center"/>
    </xf>
    <xf numFmtId="172" fontId="7" fillId="0" borderId="0">
      <alignment vertical="top"/>
    </xf>
    <xf numFmtId="172" fontId="3" fillId="0" borderId="0">
      <alignment horizontal="right"/>
    </xf>
    <xf numFmtId="172" fontId="3" fillId="0" borderId="0">
      <alignment horizontal="left"/>
    </xf>
    <xf numFmtId="182" fontId="9" fillId="21" borderId="2" applyNumberFormat="0" applyAlignment="0" applyProtection="0"/>
    <xf numFmtId="182" fontId="10" fillId="22" borderId="3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82" fontId="4" fillId="23" borderId="0" applyNumberFormat="0" applyFont="0" applyFill="0" applyBorder="0" applyProtection="0">
      <alignment horizontal="left"/>
    </xf>
    <xf numFmtId="166" fontId="12" fillId="0" borderId="0">
      <protection locked="0"/>
    </xf>
    <xf numFmtId="182" fontId="3" fillId="0" borderId="0" applyNumberFormat="0" applyFont="0" applyFill="0" applyBorder="0" applyAlignment="0" applyProtection="0"/>
    <xf numFmtId="182" fontId="3" fillId="0" borderId="0" applyNumberFormat="0" applyFont="0" applyFill="0" applyBorder="0" applyAlignment="0" applyProtection="0"/>
    <xf numFmtId="182" fontId="3" fillId="0" borderId="0" applyNumberFormat="0" applyFont="0" applyFill="0" applyBorder="0" applyAlignment="0" applyProtection="0"/>
    <xf numFmtId="182" fontId="13" fillId="0" borderId="0" applyNumberFormat="0" applyFont="0" applyFill="0" applyAlignment="0" applyProtection="0"/>
    <xf numFmtId="182" fontId="14" fillId="0" borderId="0" applyNumberFormat="0" applyFont="0" applyFill="0" applyAlignment="0" applyProtection="0"/>
    <xf numFmtId="182" fontId="5" fillId="16" borderId="0" applyNumberFormat="0" applyBorder="0" applyAlignment="0" applyProtection="0"/>
    <xf numFmtId="182" fontId="5" fillId="17" borderId="0" applyNumberFormat="0" applyBorder="0" applyAlignment="0" applyProtection="0"/>
    <xf numFmtId="182" fontId="5" fillId="18" borderId="0" applyNumberFormat="0" applyBorder="0" applyAlignment="0" applyProtection="0"/>
    <xf numFmtId="182" fontId="5" fillId="13" borderId="0" applyNumberFormat="0" applyBorder="0" applyAlignment="0" applyProtection="0"/>
    <xf numFmtId="182" fontId="5" fillId="14" borderId="0" applyNumberFormat="0" applyBorder="0" applyAlignment="0" applyProtection="0"/>
    <xf numFmtId="182" fontId="5" fillId="19" borderId="0" applyNumberFormat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82" fontId="3" fillId="0" borderId="0" applyNumberFormat="0" applyFont="0" applyFill="0" applyBorder="0" applyAlignment="0" applyProtection="0"/>
    <xf numFmtId="174" fontId="17" fillId="0" borderId="0">
      <protection locked="0"/>
    </xf>
    <xf numFmtId="182" fontId="8" fillId="4" borderId="0" applyNumberFormat="0" applyBorder="0" applyAlignment="0" applyProtection="0"/>
    <xf numFmtId="38" fontId="18" fillId="23" borderId="0" applyNumberFormat="0" applyBorder="0" applyAlignment="0" applyProtection="0"/>
    <xf numFmtId="182" fontId="19" fillId="0" borderId="0" applyNumberFormat="0" applyFill="0" applyBorder="0" applyAlignment="0" applyProtection="0"/>
    <xf numFmtId="182" fontId="14" fillId="0" borderId="5" applyNumberFormat="0" applyAlignment="0" applyProtection="0">
      <alignment horizontal="left" vertical="center"/>
    </xf>
    <xf numFmtId="182" fontId="14" fillId="0" borderId="6">
      <alignment horizontal="left" vertical="center"/>
    </xf>
    <xf numFmtId="175" fontId="20" fillId="24" borderId="0">
      <alignment horizontal="left" vertical="top"/>
    </xf>
    <xf numFmtId="176" fontId="3" fillId="0" borderId="0">
      <protection locked="0"/>
    </xf>
    <xf numFmtId="176" fontId="3" fillId="0" borderId="0">
      <protection locked="0"/>
    </xf>
    <xf numFmtId="182" fontId="24" fillId="0" borderId="10" applyNumberFormat="0" applyFill="0" applyAlignment="0" applyProtection="0"/>
    <xf numFmtId="182" fontId="6" fillId="3" borderId="0" applyNumberFormat="0" applyBorder="0" applyAlignment="0" applyProtection="0"/>
    <xf numFmtId="182" fontId="43" fillId="0" borderId="0"/>
    <xf numFmtId="182" fontId="25" fillId="24" borderId="0">
      <alignment horizontal="left" wrapText="1" indent="2"/>
    </xf>
    <xf numFmtId="182" fontId="15" fillId="7" borderId="2" applyNumberFormat="0" applyAlignment="0" applyProtection="0"/>
    <xf numFmtId="10" fontId="18" fillId="24" borderId="11" applyNumberFormat="0" applyBorder="0" applyAlignment="0" applyProtection="0"/>
    <xf numFmtId="182" fontId="11" fillId="0" borderId="4" applyNumberFormat="0" applyFill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82" fontId="26" fillId="25" borderId="0" applyNumberFormat="0" applyBorder="0" applyAlignment="0" applyProtection="0"/>
    <xf numFmtId="37" fontId="27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3" fillId="0" borderId="0"/>
    <xf numFmtId="182" fontId="3" fillId="0" borderId="0"/>
    <xf numFmtId="182" fontId="2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29" fillId="0" borderId="0"/>
    <xf numFmtId="182" fontId="3" fillId="26" borderId="12" applyNumberFormat="0" applyFont="0" applyAlignment="0" applyProtection="0"/>
    <xf numFmtId="17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2" fontId="30" fillId="21" borderId="13" applyNumberFormat="0" applyAlignment="0" applyProtection="0"/>
    <xf numFmtId="4" fontId="31" fillId="15" borderId="14" applyNumberFormat="0" applyProtection="0">
      <alignment horizontal="left" vertical="center" indent="1"/>
    </xf>
    <xf numFmtId="4" fontId="32" fillId="27" borderId="15" applyNumberFormat="0" applyProtection="0">
      <alignment horizontal="right" vertical="center"/>
    </xf>
    <xf numFmtId="4" fontId="32" fillId="28" borderId="16" applyNumberFormat="0" applyProtection="0">
      <alignment horizontal="right" vertical="center"/>
    </xf>
    <xf numFmtId="4" fontId="32" fillId="27" borderId="16" applyNumberFormat="0" applyProtection="0">
      <alignment horizontal="left" vertical="center" indent="1"/>
    </xf>
    <xf numFmtId="4" fontId="33" fillId="0" borderId="0" applyNumberFormat="0" applyProtection="0">
      <alignment horizontal="left" vertical="center" indent="1"/>
    </xf>
    <xf numFmtId="182" fontId="3" fillId="26" borderId="0" applyNumberFormat="0" applyFont="0" applyBorder="0" applyAlignment="0" applyProtection="0"/>
    <xf numFmtId="182" fontId="3" fillId="29" borderId="0" applyNumberFormat="0" applyFont="0" applyBorder="0" applyAlignment="0" applyProtection="0"/>
    <xf numFmtId="182" fontId="3" fillId="21" borderId="0" applyNumberFormat="0" applyFont="0" applyBorder="0" applyAlignment="0" applyProtection="0"/>
    <xf numFmtId="182" fontId="3" fillId="0" borderId="0" applyNumberFormat="0" applyFont="0" applyFill="0" applyBorder="0" applyAlignment="0" applyProtection="0"/>
    <xf numFmtId="182" fontId="3" fillId="21" borderId="0" applyNumberFormat="0" applyFont="0" applyBorder="0" applyAlignment="0" applyProtection="0"/>
    <xf numFmtId="182" fontId="3" fillId="0" borderId="0" applyNumberFormat="0" applyFont="0" applyFill="0" applyBorder="0" applyAlignment="0" applyProtection="0"/>
    <xf numFmtId="182" fontId="3" fillId="0" borderId="0" applyNumberFormat="0" applyFont="0" applyBorder="0" applyAlignment="0" applyProtection="0"/>
    <xf numFmtId="38" fontId="3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1" fillId="0" borderId="0" applyFont="0" applyFill="0" applyBorder="0" applyAlignment="0" applyProtection="0"/>
    <xf numFmtId="182" fontId="35" fillId="0" borderId="17" applyProtection="0">
      <alignment horizontal="centerContinuous"/>
    </xf>
    <xf numFmtId="182" fontId="36" fillId="0" borderId="0"/>
    <xf numFmtId="182" fontId="36" fillId="0" borderId="0"/>
    <xf numFmtId="182" fontId="37" fillId="24" borderId="0">
      <alignment wrapText="1"/>
    </xf>
    <xf numFmtId="182" fontId="16" fillId="0" borderId="0" applyNumberFormat="0" applyFill="0" applyBorder="0" applyAlignment="0" applyProtection="0"/>
    <xf numFmtId="182" fontId="39" fillId="0" borderId="0" applyFill="0" applyBorder="0" applyProtection="0">
      <alignment horizontal="left" vertical="top"/>
    </xf>
    <xf numFmtId="182" fontId="40" fillId="0" borderId="0" applyNumberFormat="0" applyFill="0" applyBorder="0" applyAlignment="0" applyProtection="0"/>
    <xf numFmtId="182" fontId="21" fillId="0" borderId="7" applyNumberFormat="0" applyFill="0" applyAlignment="0" applyProtection="0"/>
    <xf numFmtId="182" fontId="22" fillId="0" borderId="8" applyNumberFormat="0" applyFill="0" applyAlignment="0" applyProtection="0"/>
    <xf numFmtId="182" fontId="23" fillId="0" borderId="9" applyNumberFormat="0" applyFill="0" applyAlignment="0" applyProtection="0"/>
    <xf numFmtId="182" fontId="23" fillId="0" borderId="0" applyNumberFormat="0" applyFill="0" applyBorder="0" applyAlignment="0" applyProtection="0"/>
    <xf numFmtId="182" fontId="41" fillId="0" borderId="18" applyNumberFormat="0" applyFill="0" applyAlignment="0" applyProtection="0"/>
    <xf numFmtId="37" fontId="18" fillId="30" borderId="0" applyNumberFormat="0" applyBorder="0" applyAlignment="0" applyProtection="0"/>
    <xf numFmtId="37" fontId="18" fillId="0" borderId="0"/>
    <xf numFmtId="38" fontId="42" fillId="0" borderId="0" applyNumberFormat="0" applyBorder="0" applyAlignment="0">
      <protection locked="0"/>
    </xf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2" fontId="38" fillId="0" borderId="0" applyNumberForma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82" fontId="1" fillId="0" borderId="0"/>
    <xf numFmtId="171" fontId="1" fillId="20" borderId="1">
      <alignment horizontal="center" vertical="center"/>
    </xf>
    <xf numFmtId="172" fontId="1" fillId="0" borderId="0">
      <alignment horizontal="right"/>
    </xf>
    <xf numFmtId="172" fontId="1" fillId="0" borderId="0">
      <alignment horizontal="lef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82" fontId="1" fillId="0" borderId="0" applyNumberFormat="0" applyFont="0" applyFill="0" applyBorder="0" applyAlignment="0" applyProtection="0"/>
    <xf numFmtId="182" fontId="1" fillId="0" borderId="0" applyNumberFormat="0" applyFont="0" applyFill="0" applyBorder="0" applyAlignment="0" applyProtection="0"/>
    <xf numFmtId="182" fontId="1" fillId="0" borderId="0" applyNumberFormat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82" fontId="1" fillId="0" borderId="0" applyNumberFormat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8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82" fontId="1" fillId="0" borderId="0"/>
    <xf numFmtId="182" fontId="1" fillId="0" borderId="0"/>
    <xf numFmtId="182" fontId="1" fillId="0" borderId="0"/>
    <xf numFmtId="182" fontId="1" fillId="26" borderId="12" applyNumberFormat="0" applyFont="0" applyAlignment="0" applyProtection="0"/>
    <xf numFmtId="182" fontId="1" fillId="26" borderId="12" applyNumberFormat="0" applyFont="0" applyAlignment="0" applyProtection="0"/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82" fontId="1" fillId="26" borderId="0" applyNumberFormat="0" applyFont="0" applyBorder="0" applyAlignment="0" applyProtection="0"/>
    <xf numFmtId="182" fontId="1" fillId="29" borderId="0" applyNumberFormat="0" applyFont="0" applyBorder="0" applyAlignment="0" applyProtection="0"/>
    <xf numFmtId="182" fontId="1" fillId="21" borderId="0" applyNumberFormat="0" applyFont="0" applyBorder="0" applyAlignment="0" applyProtection="0"/>
    <xf numFmtId="182" fontId="1" fillId="0" borderId="0" applyNumberFormat="0" applyFont="0" applyFill="0" applyBorder="0" applyAlignment="0" applyProtection="0"/>
    <xf numFmtId="182" fontId="1" fillId="21" borderId="0" applyNumberFormat="0" applyFont="0" applyBorder="0" applyAlignment="0" applyProtection="0"/>
    <xf numFmtId="182" fontId="1" fillId="0" borderId="0" applyNumberFormat="0" applyFont="0" applyFill="0" applyBorder="0" applyAlignment="0" applyProtection="0"/>
    <xf numFmtId="182" fontId="1" fillId="0" borderId="0" applyNumberFormat="0" applyFon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75" fillId="0" borderId="0" applyFont="0" applyFill="0" applyBorder="0" applyAlignment="0" applyProtection="0"/>
  </cellStyleXfs>
  <cellXfs count="605">
    <xf numFmtId="182" fontId="0" fillId="0" borderId="0" xfId="0"/>
    <xf numFmtId="168" fontId="24" fillId="0" borderId="0" xfId="123" applyNumberFormat="1" applyFont="1" applyFill="1" applyAlignment="1">
      <alignment vertical="center"/>
    </xf>
    <xf numFmtId="168" fontId="45" fillId="0" borderId="0" xfId="123" applyNumberFormat="1" applyFont="1" applyFill="1" applyAlignment="1">
      <alignment vertical="center"/>
    </xf>
    <xf numFmtId="168" fontId="3" fillId="0" borderId="0" xfId="123" applyNumberFormat="1" applyFont="1" applyFill="1" applyAlignment="1">
      <alignment horizontal="left" vertical="center" indent="2"/>
    </xf>
    <xf numFmtId="182" fontId="3" fillId="0" borderId="19" xfId="81" applyFont="1" applyFill="1" applyBorder="1" applyAlignment="1">
      <alignment vertical="center"/>
    </xf>
    <xf numFmtId="182" fontId="46" fillId="0" borderId="19" xfId="81" applyFont="1" applyFill="1" applyBorder="1" applyAlignment="1">
      <alignment vertical="center"/>
    </xf>
    <xf numFmtId="182" fontId="46" fillId="0" borderId="19" xfId="81" applyFont="1" applyFill="1" applyBorder="1" applyAlignment="1">
      <alignment horizontal="right" vertical="center"/>
    </xf>
    <xf numFmtId="182" fontId="46" fillId="0" borderId="0" xfId="81" applyFont="1" applyFill="1" applyAlignment="1">
      <alignment vertical="center"/>
    </xf>
    <xf numFmtId="182" fontId="4" fillId="0" borderId="20" xfId="81" applyFont="1" applyFill="1" applyBorder="1" applyAlignment="1">
      <alignment vertical="center"/>
    </xf>
    <xf numFmtId="182" fontId="3" fillId="0" borderId="20" xfId="81" applyFont="1" applyFill="1" applyBorder="1" applyAlignment="1">
      <alignment vertical="center"/>
    </xf>
    <xf numFmtId="49" fontId="47" fillId="0" borderId="20" xfId="76" applyNumberFormat="1" applyFont="1" applyFill="1" applyBorder="1" applyAlignment="1">
      <alignment vertical="center"/>
    </xf>
    <xf numFmtId="182" fontId="3" fillId="0" borderId="0" xfId="81" applyFont="1" applyFill="1" applyAlignment="1">
      <alignment vertical="center"/>
    </xf>
    <xf numFmtId="182" fontId="46" fillId="0" borderId="19" xfId="80" quotePrefix="1" applyFont="1" applyFill="1" applyBorder="1" applyAlignment="1" applyProtection="1">
      <alignment horizontal="left" vertical="center"/>
      <protection locked="0"/>
    </xf>
    <xf numFmtId="16" fontId="3" fillId="0" borderId="19" xfId="81" applyNumberFormat="1" applyFont="1" applyFill="1" applyBorder="1" applyAlignment="1">
      <alignment horizontal="center" vertical="center"/>
    </xf>
    <xf numFmtId="182" fontId="44" fillId="0" borderId="0" xfId="81" applyNumberFormat="1" applyFont="1" applyFill="1" applyBorder="1" applyAlignment="1">
      <alignment horizontal="left" vertical="center"/>
    </xf>
    <xf numFmtId="182" fontId="44" fillId="0" borderId="0" xfId="81" applyFont="1" applyFill="1" applyAlignment="1">
      <alignment vertical="center"/>
    </xf>
    <xf numFmtId="168" fontId="46" fillId="0" borderId="0" xfId="123" applyNumberFormat="1" applyFont="1" applyFill="1" applyAlignment="1">
      <alignment vertical="center"/>
    </xf>
    <xf numFmtId="168" fontId="3" fillId="0" borderId="0" xfId="123" applyNumberFormat="1" applyFont="1" applyFill="1" applyAlignment="1">
      <alignment vertical="center"/>
    </xf>
    <xf numFmtId="168" fontId="44" fillId="0" borderId="0" xfId="123" applyNumberFormat="1" applyFont="1" applyFill="1" applyAlignment="1">
      <alignment vertical="center"/>
    </xf>
    <xf numFmtId="168" fontId="48" fillId="23" borderId="21" xfId="103" applyNumberFormat="1" applyFont="1" applyFill="1" applyBorder="1" applyAlignment="1" applyProtection="1">
      <alignment horizontal="right" vertical="center"/>
      <protection locked="0"/>
    </xf>
    <xf numFmtId="168" fontId="46" fillId="23" borderId="21" xfId="103" applyNumberFormat="1" applyFont="1" applyFill="1" applyBorder="1" applyAlignment="1" applyProtection="1">
      <alignment horizontal="right" vertical="center"/>
      <protection locked="0"/>
    </xf>
    <xf numFmtId="182" fontId="46" fillId="0" borderId="0" xfId="80" quotePrefix="1" applyFont="1" applyFill="1" applyBorder="1" applyAlignment="1" applyProtection="1">
      <alignment horizontal="left" vertical="center"/>
      <protection locked="0"/>
    </xf>
    <xf numFmtId="182" fontId="3" fillId="0" borderId="0" xfId="81" applyFont="1" applyFill="1" applyBorder="1" applyAlignment="1">
      <alignment vertical="center"/>
    </xf>
    <xf numFmtId="16" fontId="3" fillId="0" borderId="0" xfId="81" applyNumberFormat="1" applyFont="1" applyFill="1" applyBorder="1" applyAlignment="1">
      <alignment horizontal="center" vertical="center"/>
    </xf>
    <xf numFmtId="182" fontId="46" fillId="0" borderId="0" xfId="81" applyNumberFormat="1" applyFont="1" applyFill="1" applyBorder="1" applyAlignment="1">
      <alignment horizontal="left" vertical="center"/>
    </xf>
    <xf numFmtId="182" fontId="59" fillId="0" borderId="0" xfId="81" applyFont="1" applyFill="1" applyAlignment="1">
      <alignment vertical="center"/>
    </xf>
    <xf numFmtId="182" fontId="52" fillId="0" borderId="0" xfId="79" applyFont="1" applyFill="1" applyAlignment="1">
      <alignment horizontal="left" vertical="top"/>
    </xf>
    <xf numFmtId="182" fontId="53" fillId="0" borderId="0" xfId="79" applyFont="1" applyFill="1" applyAlignment="1">
      <alignment horizontal="left" vertical="top"/>
    </xf>
    <xf numFmtId="182" fontId="53" fillId="0" borderId="0" xfId="79" applyFont="1" applyFill="1" applyBorder="1" applyAlignment="1">
      <alignment vertical="top"/>
    </xf>
    <xf numFmtId="182" fontId="53" fillId="0" borderId="0" xfId="79" applyFont="1" applyFill="1" applyAlignment="1">
      <alignment vertical="top"/>
    </xf>
    <xf numFmtId="182" fontId="60" fillId="0" borderId="0" xfId="79" applyFont="1" applyFill="1" applyAlignment="1">
      <alignment vertical="top"/>
    </xf>
    <xf numFmtId="182" fontId="52" fillId="0" borderId="0" xfId="79" applyFont="1" applyFill="1" applyBorder="1" applyAlignment="1">
      <alignment horizontal="left" vertical="center"/>
    </xf>
    <xf numFmtId="182" fontId="53" fillId="0" borderId="0" xfId="79" applyFont="1" applyFill="1" applyBorder="1" applyAlignment="1">
      <alignment vertical="center"/>
    </xf>
    <xf numFmtId="182" fontId="52" fillId="0" borderId="0" xfId="79" applyFont="1" applyFill="1" applyBorder="1" applyAlignment="1">
      <alignment vertical="center"/>
    </xf>
    <xf numFmtId="182" fontId="53" fillId="0" borderId="0" xfId="79" applyFont="1" applyFill="1" applyBorder="1" applyAlignment="1">
      <alignment horizontal="left" vertical="center"/>
    </xf>
    <xf numFmtId="182" fontId="52" fillId="0" borderId="0" xfId="79" applyFont="1" applyFill="1" applyAlignment="1">
      <alignment horizontal="left" vertical="center"/>
    </xf>
    <xf numFmtId="182" fontId="53" fillId="0" borderId="0" xfId="79" applyFont="1" applyFill="1" applyAlignment="1">
      <alignment horizontal="left" vertical="center"/>
    </xf>
    <xf numFmtId="182" fontId="52" fillId="0" borderId="0" xfId="79" applyFont="1" applyFill="1" applyAlignment="1"/>
    <xf numFmtId="182" fontId="53" fillId="0" borderId="0" xfId="79" applyFont="1" applyFill="1" applyBorder="1" applyAlignment="1">
      <alignment horizontal="left" vertical="center" indent="1"/>
    </xf>
    <xf numFmtId="182" fontId="54" fillId="0" borderId="0" xfId="0" applyFont="1" applyFill="1"/>
    <xf numFmtId="182" fontId="53" fillId="0" borderId="0" xfId="79" applyFont="1" applyFill="1" applyBorder="1" applyAlignment="1">
      <alignment horizontal="left" vertical="top"/>
    </xf>
    <xf numFmtId="168" fontId="44" fillId="23" borderId="21" xfId="103" applyNumberFormat="1" applyFont="1" applyFill="1" applyBorder="1" applyAlignment="1" applyProtection="1">
      <alignment horizontal="center" vertical="center"/>
      <protection locked="0"/>
    </xf>
    <xf numFmtId="168" fontId="55" fillId="23" borderId="21" xfId="103" applyNumberFormat="1" applyFont="1" applyFill="1" applyBorder="1" applyAlignment="1" applyProtection="1">
      <alignment horizontal="right" vertical="center"/>
      <protection locked="0"/>
    </xf>
    <xf numFmtId="168" fontId="56" fillId="23" borderId="21" xfId="103" applyNumberFormat="1" applyFont="1" applyFill="1" applyBorder="1" applyAlignment="1" applyProtection="1">
      <alignment horizontal="right" vertical="center"/>
      <protection locked="0"/>
    </xf>
    <xf numFmtId="168" fontId="44" fillId="0" borderId="21" xfId="103" applyNumberFormat="1" applyFont="1" applyFill="1" applyBorder="1" applyAlignment="1" applyProtection="1">
      <alignment horizontal="center" vertical="center"/>
      <protection locked="0"/>
    </xf>
    <xf numFmtId="168" fontId="46" fillId="0" borderId="21" xfId="103" applyNumberFormat="1" applyFont="1" applyFill="1" applyBorder="1" applyAlignment="1" applyProtection="1">
      <alignment horizontal="right" vertical="center"/>
      <protection locked="0"/>
    </xf>
    <xf numFmtId="168" fontId="48" fillId="0" borderId="21" xfId="103" applyNumberFormat="1" applyFont="1" applyFill="1" applyBorder="1" applyAlignment="1" applyProtection="1">
      <alignment horizontal="right" vertical="center"/>
      <protection locked="0"/>
    </xf>
    <xf numFmtId="168" fontId="55" fillId="0" borderId="21" xfId="103" applyNumberFormat="1" applyFont="1" applyFill="1" applyBorder="1" applyAlignment="1" applyProtection="1">
      <alignment horizontal="right" vertical="center"/>
      <protection locked="0"/>
    </xf>
    <xf numFmtId="168" fontId="56" fillId="0" borderId="21" xfId="103" applyNumberFormat="1" applyFont="1" applyFill="1" applyBorder="1" applyAlignment="1" applyProtection="1">
      <alignment horizontal="right" vertical="center"/>
      <protection locked="0"/>
    </xf>
    <xf numFmtId="168" fontId="48" fillId="0" borderId="0" xfId="123" applyNumberFormat="1" applyFont="1" applyFill="1" applyAlignment="1">
      <alignment vertical="center"/>
    </xf>
    <xf numFmtId="184" fontId="44" fillId="23" borderId="22" xfId="103" applyNumberFormat="1" applyFont="1" applyFill="1" applyBorder="1" applyAlignment="1" applyProtection="1">
      <alignment horizontal="center" vertical="center"/>
      <protection locked="0"/>
    </xf>
    <xf numFmtId="168" fontId="46" fillId="23" borderId="22" xfId="103" applyNumberFormat="1" applyFont="1" applyFill="1" applyBorder="1" applyAlignment="1" applyProtection="1">
      <alignment horizontal="right" vertical="center"/>
      <protection locked="0"/>
    </xf>
    <xf numFmtId="168" fontId="48" fillId="23" borderId="22" xfId="103" applyNumberFormat="1" applyFont="1" applyFill="1" applyBorder="1" applyAlignment="1" applyProtection="1">
      <alignment horizontal="right" vertical="center"/>
      <protection locked="0"/>
    </xf>
    <xf numFmtId="182" fontId="61" fillId="0" borderId="0" xfId="81" applyFont="1" applyFill="1" applyAlignment="1">
      <alignment vertical="center"/>
    </xf>
    <xf numFmtId="168" fontId="62" fillId="0" borderId="0" xfId="123" applyNumberFormat="1" applyFont="1" applyFill="1" applyAlignment="1">
      <alignment vertical="center"/>
    </xf>
    <xf numFmtId="168" fontId="61" fillId="0" borderId="0" xfId="123" applyNumberFormat="1" applyFont="1" applyFill="1" applyAlignment="1">
      <alignment vertical="center"/>
    </xf>
    <xf numFmtId="168" fontId="63" fillId="0" borderId="0" xfId="123" applyNumberFormat="1" applyFont="1" applyFill="1" applyAlignment="1">
      <alignment vertical="center"/>
    </xf>
    <xf numFmtId="182" fontId="64" fillId="0" borderId="0" xfId="81" applyFont="1" applyFill="1" applyAlignment="1">
      <alignment vertical="center"/>
    </xf>
    <xf numFmtId="182" fontId="65" fillId="0" borderId="0" xfId="81" applyFont="1" applyFill="1" applyAlignment="1">
      <alignment vertical="center"/>
    </xf>
    <xf numFmtId="182" fontId="66" fillId="0" borderId="0" xfId="81" applyFont="1" applyFill="1" applyAlignment="1">
      <alignment vertical="center"/>
    </xf>
    <xf numFmtId="168" fontId="67" fillId="0" borderId="0" xfId="123" applyNumberFormat="1" applyFont="1" applyFill="1" applyAlignment="1">
      <alignment vertical="center"/>
    </xf>
    <xf numFmtId="168" fontId="63" fillId="0" borderId="0" xfId="123" applyNumberFormat="1" applyFont="1" applyFill="1" applyBorder="1" applyAlignment="1">
      <alignment vertical="center"/>
    </xf>
    <xf numFmtId="168" fontId="68" fillId="0" borderId="0" xfId="123" applyNumberFormat="1" applyFont="1" applyFill="1" applyAlignment="1">
      <alignment vertical="center"/>
    </xf>
    <xf numFmtId="168" fontId="63" fillId="0" borderId="0" xfId="125" applyNumberFormat="1" applyFont="1" applyFill="1" applyBorder="1" applyAlignment="1">
      <alignment vertical="center"/>
    </xf>
    <xf numFmtId="168" fontId="63" fillId="0" borderId="0" xfId="125" applyNumberFormat="1" applyFont="1" applyFill="1" applyAlignment="1">
      <alignment vertical="center"/>
    </xf>
    <xf numFmtId="14" fontId="61" fillId="0" borderId="0" xfId="81" applyNumberFormat="1" applyFont="1" applyFill="1" applyAlignment="1">
      <alignment vertical="center"/>
    </xf>
    <xf numFmtId="182" fontId="1" fillId="0" borderId="0" xfId="81" applyFont="1" applyFill="1" applyAlignment="1">
      <alignment vertical="center"/>
    </xf>
    <xf numFmtId="182" fontId="69" fillId="0" borderId="0" xfId="81" applyFont="1" applyFill="1" applyAlignment="1">
      <alignment vertical="center"/>
    </xf>
    <xf numFmtId="182" fontId="4" fillId="0" borderId="0" xfId="81" applyFont="1" applyFill="1" applyAlignment="1">
      <alignment vertical="center"/>
    </xf>
    <xf numFmtId="168" fontId="4" fillId="0" borderId="0" xfId="123" applyNumberFormat="1" applyFont="1" applyFill="1" applyAlignment="1">
      <alignment vertical="center"/>
    </xf>
    <xf numFmtId="168" fontId="1" fillId="0" borderId="0" xfId="123" applyNumberFormat="1" applyFont="1" applyFill="1" applyAlignment="1">
      <alignment vertical="center"/>
    </xf>
    <xf numFmtId="168" fontId="1" fillId="0" borderId="0" xfId="123" applyNumberFormat="1" applyFont="1" applyFill="1" applyBorder="1" applyAlignment="1">
      <alignment vertical="center"/>
    </xf>
    <xf numFmtId="168" fontId="1" fillId="0" borderId="0" xfId="125" applyNumberFormat="1" applyFont="1" applyFill="1" applyAlignment="1">
      <alignment vertical="center"/>
    </xf>
    <xf numFmtId="168" fontId="70" fillId="0" borderId="0" xfId="123" applyNumberFormat="1" applyFont="1" applyFill="1" applyAlignment="1">
      <alignment vertical="center"/>
    </xf>
    <xf numFmtId="168" fontId="71" fillId="0" borderId="0" xfId="123" applyNumberFormat="1" applyFont="1" applyFill="1" applyAlignment="1">
      <alignment vertical="center"/>
    </xf>
    <xf numFmtId="0" fontId="72" fillId="0" borderId="0" xfId="129" applyFont="1" applyFill="1"/>
    <xf numFmtId="0" fontId="72" fillId="0" borderId="0" xfId="129" applyFont="1"/>
    <xf numFmtId="0" fontId="72" fillId="31" borderId="0" xfId="129" applyFont="1" applyFill="1"/>
    <xf numFmtId="0" fontId="72" fillId="31" borderId="0" xfId="129" applyFont="1" applyFill="1" applyAlignment="1">
      <alignment vertical="center"/>
    </xf>
    <xf numFmtId="0" fontId="72" fillId="0" borderId="0" xfId="129" applyFont="1" applyAlignment="1">
      <alignment vertical="center"/>
    </xf>
    <xf numFmtId="0" fontId="73" fillId="0" borderId="0" xfId="129" applyFont="1" applyFill="1" applyAlignment="1">
      <alignment vertical="center"/>
    </xf>
    <xf numFmtId="182" fontId="76" fillId="0" borderId="0" xfId="0" applyFont="1"/>
    <xf numFmtId="3" fontId="76" fillId="0" borderId="0" xfId="0" applyNumberFormat="1" applyFont="1"/>
    <xf numFmtId="182" fontId="77" fillId="0" borderId="0" xfId="81" applyFont="1" applyFill="1" applyBorder="1" applyAlignment="1">
      <alignment vertical="center"/>
    </xf>
    <xf numFmtId="182" fontId="77" fillId="0" borderId="0" xfId="81" applyFont="1" applyFill="1" applyBorder="1" applyAlignment="1">
      <alignment horizontal="right" vertical="center"/>
    </xf>
    <xf numFmtId="170" fontId="77" fillId="0" borderId="0" xfId="81" applyNumberFormat="1" applyFont="1" applyFill="1" applyBorder="1" applyAlignment="1">
      <alignment vertical="center"/>
    </xf>
    <xf numFmtId="182" fontId="78" fillId="0" borderId="0" xfId="81" applyFont="1" applyFill="1" applyBorder="1" applyAlignment="1">
      <alignment vertical="center"/>
    </xf>
    <xf numFmtId="49" fontId="79" fillId="0" borderId="0" xfId="152" applyNumberFormat="1" applyFont="1" applyFill="1" applyBorder="1" applyAlignment="1">
      <alignment vertical="center"/>
    </xf>
    <xf numFmtId="16" fontId="77" fillId="0" borderId="0" xfId="81" applyNumberFormat="1" applyFont="1" applyFill="1" applyBorder="1" applyAlignment="1">
      <alignment horizontal="center" vertical="center"/>
    </xf>
    <xf numFmtId="14" fontId="77" fillId="0" borderId="0" xfId="81" applyNumberFormat="1" applyFont="1" applyFill="1" applyBorder="1" applyAlignment="1">
      <alignment vertical="center"/>
    </xf>
    <xf numFmtId="182" fontId="80" fillId="0" borderId="32" xfId="80" quotePrefix="1" applyFont="1" applyFill="1" applyBorder="1" applyAlignment="1" applyProtection="1">
      <alignment horizontal="left" vertical="center"/>
      <protection locked="0"/>
    </xf>
    <xf numFmtId="182" fontId="81" fillId="0" borderId="32" xfId="81" applyFont="1" applyFill="1" applyBorder="1" applyAlignment="1">
      <alignment vertical="center"/>
    </xf>
    <xf numFmtId="16" fontId="81" fillId="0" borderId="32" xfId="81" applyNumberFormat="1" applyFont="1" applyFill="1" applyBorder="1" applyAlignment="1">
      <alignment horizontal="center" vertical="center"/>
    </xf>
    <xf numFmtId="14" fontId="81" fillId="0" borderId="32" xfId="81" applyNumberFormat="1" applyFont="1" applyFill="1" applyBorder="1" applyAlignment="1">
      <alignment vertical="center"/>
    </xf>
    <xf numFmtId="49" fontId="82" fillId="0" borderId="32" xfId="152" applyNumberFormat="1" applyFont="1" applyFill="1" applyBorder="1" applyAlignment="1">
      <alignment vertical="center"/>
    </xf>
    <xf numFmtId="182" fontId="83" fillId="0" borderId="0" xfId="80" quotePrefix="1" applyFont="1" applyFill="1" applyBorder="1" applyAlignment="1" applyProtection="1">
      <alignment horizontal="left" vertical="center"/>
      <protection locked="0"/>
    </xf>
    <xf numFmtId="182" fontId="84" fillId="0" borderId="0" xfId="80" quotePrefix="1" applyFont="1" applyFill="1" applyBorder="1" applyAlignment="1" applyProtection="1">
      <alignment horizontal="left" vertical="center"/>
      <protection locked="0"/>
    </xf>
    <xf numFmtId="182" fontId="84" fillId="0" borderId="0" xfId="81" applyFont="1" applyFill="1" applyBorder="1" applyAlignment="1">
      <alignment vertical="center"/>
    </xf>
    <xf numFmtId="16" fontId="84" fillId="0" borderId="0" xfId="81" applyNumberFormat="1" applyFont="1" applyFill="1" applyBorder="1" applyAlignment="1">
      <alignment horizontal="center" vertical="center"/>
    </xf>
    <xf numFmtId="14" fontId="84" fillId="0" borderId="0" xfId="81" applyNumberFormat="1" applyFont="1" applyFill="1" applyBorder="1" applyAlignment="1">
      <alignment vertical="center"/>
    </xf>
    <xf numFmtId="49" fontId="85" fillId="0" borderId="0" xfId="152" applyNumberFormat="1" applyFont="1" applyFill="1" applyBorder="1" applyAlignment="1">
      <alignment vertical="center"/>
    </xf>
    <xf numFmtId="182" fontId="84" fillId="0" borderId="0" xfId="81" applyFont="1" applyFill="1" applyAlignment="1">
      <alignment vertical="center"/>
    </xf>
    <xf numFmtId="182" fontId="86" fillId="0" borderId="0" xfId="81" applyNumberFormat="1" applyFont="1" applyFill="1" applyBorder="1" applyAlignment="1">
      <alignment horizontal="left" vertical="center"/>
    </xf>
    <xf numFmtId="182" fontId="86" fillId="0" borderId="0" xfId="81" applyFont="1" applyFill="1" applyAlignment="1">
      <alignment vertical="center"/>
    </xf>
    <xf numFmtId="0" fontId="86" fillId="32" borderId="24" xfId="81" applyNumberFormat="1" applyFont="1" applyFill="1" applyBorder="1" applyAlignment="1">
      <alignment horizontal="center" vertical="center"/>
    </xf>
    <xf numFmtId="49" fontId="86" fillId="0" borderId="24" xfId="81" applyNumberFormat="1" applyFont="1" applyFill="1" applyBorder="1" applyAlignment="1">
      <alignment horizontal="center" vertical="center"/>
    </xf>
    <xf numFmtId="182" fontId="87" fillId="0" borderId="0" xfId="81" applyNumberFormat="1" applyFont="1" applyFill="1" applyBorder="1" applyAlignment="1">
      <alignment horizontal="left" vertical="center"/>
    </xf>
    <xf numFmtId="182" fontId="77" fillId="0" borderId="0" xfId="81" applyFont="1" applyFill="1" applyAlignment="1">
      <alignment vertical="center"/>
    </xf>
    <xf numFmtId="170" fontId="77" fillId="32" borderId="23" xfId="81" applyNumberFormat="1" applyFont="1" applyFill="1" applyBorder="1" applyAlignment="1">
      <alignment horizontal="right" vertical="center"/>
    </xf>
    <xf numFmtId="170" fontId="77" fillId="0" borderId="23" xfId="81" applyNumberFormat="1" applyFont="1" applyFill="1" applyBorder="1" applyAlignment="1">
      <alignment vertical="center"/>
    </xf>
    <xf numFmtId="182" fontId="77" fillId="0" borderId="0" xfId="81" applyNumberFormat="1" applyFont="1" applyFill="1" applyBorder="1" applyAlignment="1">
      <alignment horizontal="left" vertical="center"/>
    </xf>
    <xf numFmtId="169" fontId="77" fillId="0" borderId="23" xfId="156" applyNumberFormat="1" applyFont="1" applyFill="1" applyBorder="1" applyAlignment="1">
      <alignment vertical="center"/>
    </xf>
    <xf numFmtId="168" fontId="88" fillId="0" borderId="0" xfId="25" applyNumberFormat="1" applyFont="1" applyFill="1" applyAlignment="1">
      <alignment vertical="center"/>
    </xf>
    <xf numFmtId="168" fontId="87" fillId="0" borderId="0" xfId="123" applyNumberFormat="1" applyFont="1" applyFill="1" applyAlignment="1">
      <alignment vertical="center"/>
    </xf>
    <xf numFmtId="168" fontId="87" fillId="32" borderId="23" xfId="123" applyNumberFormat="1" applyFont="1" applyFill="1" applyBorder="1" applyAlignment="1">
      <alignment horizontal="right" vertical="center"/>
    </xf>
    <xf numFmtId="168" fontId="87" fillId="31" borderId="23" xfId="123" applyNumberFormat="1" applyFont="1" applyFill="1" applyBorder="1" applyAlignment="1">
      <alignment vertical="center"/>
    </xf>
    <xf numFmtId="168" fontId="77" fillId="0" borderId="0" xfId="25" applyNumberFormat="1" applyFont="1" applyFill="1" applyAlignment="1">
      <alignment vertical="center"/>
    </xf>
    <xf numFmtId="168" fontId="78" fillId="0" borderId="0" xfId="123" applyNumberFormat="1" applyFont="1" applyFill="1" applyAlignment="1">
      <alignment vertical="center"/>
    </xf>
    <xf numFmtId="168" fontId="78" fillId="32" borderId="23" xfId="123" applyNumberFormat="1" applyFont="1" applyFill="1" applyBorder="1" applyAlignment="1">
      <alignment horizontal="right" vertical="center"/>
    </xf>
    <xf numFmtId="168" fontId="78" fillId="31" borderId="23" xfId="123" applyNumberFormat="1" applyFont="1" applyFill="1" applyBorder="1" applyAlignment="1">
      <alignment vertical="center"/>
    </xf>
    <xf numFmtId="182" fontId="89" fillId="0" borderId="0" xfId="0" applyNumberFormat="1" applyFont="1" applyFill="1" applyBorder="1" applyAlignment="1">
      <alignment horizontal="left" indent="1"/>
    </xf>
    <xf numFmtId="168" fontId="87" fillId="0" borderId="23" xfId="123" applyNumberFormat="1" applyFont="1" applyFill="1" applyBorder="1" applyAlignment="1">
      <alignment vertical="center"/>
    </xf>
    <xf numFmtId="168" fontId="90" fillId="0" borderId="0" xfId="25" applyNumberFormat="1" applyFont="1" applyFill="1" applyAlignment="1">
      <alignment horizontal="left" indent="1"/>
    </xf>
    <xf numFmtId="168" fontId="90" fillId="0" borderId="0" xfId="123" applyNumberFormat="1" applyFont="1" applyFill="1" applyAlignment="1">
      <alignment vertical="center"/>
    </xf>
    <xf numFmtId="168" fontId="90" fillId="32" borderId="23" xfId="123" applyNumberFormat="1" applyFont="1" applyFill="1" applyBorder="1" applyAlignment="1">
      <alignment horizontal="right" vertical="center"/>
    </xf>
    <xf numFmtId="168" fontId="90" fillId="31" borderId="23" xfId="123" applyNumberFormat="1" applyFont="1" applyFill="1" applyBorder="1" applyAlignment="1">
      <alignment vertical="center"/>
    </xf>
    <xf numFmtId="168" fontId="90" fillId="31" borderId="23" xfId="103" applyNumberFormat="1" applyFont="1" applyFill="1" applyBorder="1" applyAlignment="1">
      <alignment vertical="center"/>
    </xf>
    <xf numFmtId="168" fontId="91" fillId="0" borderId="0" xfId="123" applyNumberFormat="1" applyFont="1" applyFill="1" applyAlignment="1">
      <alignment horizontal="left" indent="2"/>
    </xf>
    <xf numFmtId="168" fontId="91" fillId="0" borderId="0" xfId="123" applyNumberFormat="1" applyFont="1" applyFill="1" applyAlignment="1">
      <alignment vertical="center"/>
    </xf>
    <xf numFmtId="168" fontId="91" fillId="32" borderId="23" xfId="123" applyNumberFormat="1" applyFont="1" applyFill="1" applyBorder="1" applyAlignment="1">
      <alignment horizontal="center" vertical="center"/>
    </xf>
    <xf numFmtId="168" fontId="91" fillId="31" borderId="23" xfId="123" applyNumberFormat="1" applyFont="1" applyFill="1" applyBorder="1" applyAlignment="1">
      <alignment horizontal="center" vertical="center"/>
    </xf>
    <xf numFmtId="168" fontId="91" fillId="31" borderId="23" xfId="123" applyNumberFormat="1" applyFont="1" applyFill="1" applyBorder="1" applyAlignment="1">
      <alignment vertical="center"/>
    </xf>
    <xf numFmtId="168" fontId="91" fillId="32" borderId="23" xfId="123" applyNumberFormat="1" applyFont="1" applyFill="1" applyBorder="1" applyAlignment="1">
      <alignment horizontal="right" vertical="center"/>
    </xf>
    <xf numFmtId="168" fontId="77" fillId="0" borderId="0" xfId="123" applyNumberFormat="1" applyFont="1" applyFill="1" applyAlignment="1">
      <alignment horizontal="left" indent="1"/>
    </xf>
    <xf numFmtId="168" fontId="77" fillId="0" borderId="0" xfId="123" applyNumberFormat="1" applyFont="1" applyFill="1" applyAlignment="1">
      <alignment vertical="center"/>
    </xf>
    <xf numFmtId="168" fontId="77" fillId="32" borderId="23" xfId="123" applyNumberFormat="1" applyFont="1" applyFill="1" applyBorder="1" applyAlignment="1">
      <alignment horizontal="right" vertical="center"/>
    </xf>
    <xf numFmtId="168" fontId="77" fillId="31" borderId="23" xfId="123" applyNumberFormat="1" applyFont="1" applyFill="1" applyBorder="1" applyAlignment="1">
      <alignment vertical="center"/>
    </xf>
    <xf numFmtId="168" fontId="88" fillId="0" borderId="0" xfId="25" applyNumberFormat="1" applyFont="1" applyFill="1" applyAlignment="1">
      <alignment horizontal="left" indent="1"/>
    </xf>
    <xf numFmtId="168" fontId="88" fillId="0" borderId="0" xfId="123" applyNumberFormat="1" applyFont="1" applyFill="1" applyAlignment="1">
      <alignment vertical="center"/>
    </xf>
    <xf numFmtId="168" fontId="88" fillId="32" borderId="23" xfId="123" applyNumberFormat="1" applyFont="1" applyFill="1" applyBorder="1" applyAlignment="1">
      <alignment horizontal="right" vertical="center"/>
    </xf>
    <xf numFmtId="168" fontId="88" fillId="31" borderId="23" xfId="123" applyNumberFormat="1" applyFont="1" applyFill="1" applyBorder="1" applyAlignment="1">
      <alignment vertical="center"/>
    </xf>
    <xf numFmtId="168" fontId="91" fillId="0" borderId="0" xfId="25" applyNumberFormat="1" applyFont="1" applyFill="1" applyAlignment="1">
      <alignment horizontal="left" indent="2"/>
    </xf>
    <xf numFmtId="168" fontId="91" fillId="31" borderId="23" xfId="103" applyNumberFormat="1" applyFont="1" applyFill="1" applyBorder="1" applyAlignment="1">
      <alignment vertical="center"/>
    </xf>
    <xf numFmtId="168" fontId="91" fillId="0" borderId="23" xfId="123" applyNumberFormat="1" applyFont="1" applyFill="1" applyBorder="1" applyAlignment="1">
      <alignment vertical="center"/>
    </xf>
    <xf numFmtId="168" fontId="77" fillId="0" borderId="0" xfId="25" applyNumberFormat="1" applyFont="1" applyFill="1" applyAlignment="1">
      <alignment horizontal="left" indent="2"/>
    </xf>
    <xf numFmtId="168" fontId="77" fillId="0" borderId="23" xfId="123" applyNumberFormat="1" applyFont="1" applyFill="1" applyBorder="1" applyAlignment="1">
      <alignment vertical="center"/>
    </xf>
    <xf numFmtId="168" fontId="88" fillId="0" borderId="23" xfId="123" applyNumberFormat="1" applyFont="1" applyFill="1" applyBorder="1" applyAlignment="1">
      <alignment vertical="center"/>
    </xf>
    <xf numFmtId="9" fontId="88" fillId="31" borderId="23" xfId="156" applyFont="1" applyFill="1" applyBorder="1" applyAlignment="1">
      <alignment vertical="center"/>
    </xf>
    <xf numFmtId="168" fontId="88" fillId="31" borderId="23" xfId="156" applyNumberFormat="1" applyFont="1" applyFill="1" applyBorder="1" applyAlignment="1">
      <alignment vertical="center"/>
    </xf>
    <xf numFmtId="168" fontId="77" fillId="0" borderId="0" xfId="123" applyNumberFormat="1" applyFont="1" applyFill="1" applyAlignment="1">
      <alignment horizontal="left" indent="2"/>
    </xf>
    <xf numFmtId="168" fontId="88" fillId="0" borderId="0" xfId="123" applyNumberFormat="1" applyFont="1" applyFill="1" applyAlignment="1">
      <alignment horizontal="left" vertical="center"/>
    </xf>
    <xf numFmtId="168" fontId="88" fillId="31" borderId="23" xfId="103" applyNumberFormat="1" applyFont="1" applyFill="1" applyBorder="1" applyAlignment="1">
      <alignment vertical="center"/>
    </xf>
    <xf numFmtId="168" fontId="92" fillId="32" borderId="23" xfId="123" applyNumberFormat="1" applyFont="1" applyFill="1" applyBorder="1" applyAlignment="1">
      <alignment horizontal="right" vertical="center"/>
    </xf>
    <xf numFmtId="168" fontId="88" fillId="0" borderId="23" xfId="123" applyNumberFormat="1" applyFont="1" applyFill="1" applyBorder="1" applyAlignment="1">
      <alignment horizontal="right" vertical="center"/>
    </xf>
    <xf numFmtId="168" fontId="92" fillId="31" borderId="23" xfId="123" applyNumberFormat="1" applyFont="1" applyFill="1" applyBorder="1" applyAlignment="1">
      <alignment horizontal="right" vertical="center"/>
    </xf>
    <xf numFmtId="168" fontId="92" fillId="31" borderId="23" xfId="103" applyNumberFormat="1" applyFont="1" applyFill="1" applyBorder="1" applyAlignment="1">
      <alignment horizontal="right" vertical="center"/>
    </xf>
    <xf numFmtId="168" fontId="88" fillId="31" borderId="23" xfId="123" applyNumberFormat="1" applyFont="1" applyFill="1" applyBorder="1" applyAlignment="1">
      <alignment horizontal="right" vertical="center"/>
    </xf>
    <xf numFmtId="168" fontId="87" fillId="31" borderId="23" xfId="103" applyNumberFormat="1" applyFont="1" applyFill="1" applyBorder="1" applyAlignment="1">
      <alignment vertical="center"/>
    </xf>
    <xf numFmtId="168" fontId="91" fillId="31" borderId="25" xfId="123" applyNumberFormat="1" applyFont="1" applyFill="1" applyBorder="1" applyAlignment="1">
      <alignment vertical="center"/>
    </xf>
    <xf numFmtId="168" fontId="88" fillId="0" borderId="0" xfId="25" applyNumberFormat="1" applyFont="1" applyFill="1" applyAlignment="1">
      <alignment horizontal="left" vertical="center"/>
    </xf>
    <xf numFmtId="168" fontId="79" fillId="32" borderId="23" xfId="123" applyNumberFormat="1" applyFont="1" applyFill="1" applyBorder="1" applyAlignment="1">
      <alignment horizontal="right" vertical="center"/>
    </xf>
    <xf numFmtId="168" fontId="79" fillId="0" borderId="23" xfId="123" applyNumberFormat="1" applyFont="1" applyFill="1" applyBorder="1" applyAlignment="1">
      <alignment horizontal="right" vertical="center"/>
    </xf>
    <xf numFmtId="168" fontId="79" fillId="31" borderId="23" xfId="123" applyNumberFormat="1" applyFont="1" applyFill="1" applyBorder="1" applyAlignment="1">
      <alignment horizontal="right" vertical="center"/>
    </xf>
    <xf numFmtId="168" fontId="87" fillId="0" borderId="23" xfId="123" applyNumberFormat="1" applyFont="1" applyFill="1" applyBorder="1" applyAlignment="1">
      <alignment horizontal="right" vertical="center"/>
    </xf>
    <xf numFmtId="168" fontId="87" fillId="31" borderId="23" xfId="123" applyNumberFormat="1" applyFont="1" applyFill="1" applyBorder="1" applyAlignment="1">
      <alignment horizontal="right" vertical="center"/>
    </xf>
    <xf numFmtId="168" fontId="88" fillId="0" borderId="0" xfId="123" applyNumberFormat="1" applyFont="1" applyFill="1" applyBorder="1" applyAlignment="1">
      <alignment vertical="center"/>
    </xf>
    <xf numFmtId="168" fontId="77" fillId="32" borderId="23" xfId="105" applyNumberFormat="1" applyFont="1" applyFill="1" applyBorder="1" applyAlignment="1">
      <alignment vertical="center"/>
    </xf>
    <xf numFmtId="168" fontId="77" fillId="32" borderId="23" xfId="123" applyNumberFormat="1" applyFont="1" applyFill="1" applyBorder="1" applyAlignment="1">
      <alignment vertical="center"/>
    </xf>
    <xf numFmtId="168" fontId="77" fillId="0" borderId="0" xfId="123" applyNumberFormat="1" applyFont="1" applyFill="1" applyAlignment="1">
      <alignment horizontal="left" indent="4"/>
    </xf>
    <xf numFmtId="168" fontId="88" fillId="0" borderId="0" xfId="123" applyNumberFormat="1" applyFont="1" applyFill="1" applyAlignment="1">
      <alignment horizontal="left" vertical="center" indent="1"/>
    </xf>
    <xf numFmtId="168" fontId="92" fillId="0" borderId="23" xfId="123" applyNumberFormat="1" applyFont="1" applyFill="1" applyBorder="1" applyAlignment="1">
      <alignment horizontal="right" vertical="center"/>
    </xf>
    <xf numFmtId="168" fontId="88" fillId="32" borderId="23" xfId="123" applyNumberFormat="1" applyFont="1" applyFill="1" applyBorder="1" applyAlignment="1">
      <alignment vertical="center"/>
    </xf>
    <xf numFmtId="168" fontId="77" fillId="0" borderId="0" xfId="123" applyNumberFormat="1" applyFont="1" applyFill="1" applyAlignment="1">
      <alignment horizontal="left" vertical="center"/>
    </xf>
    <xf numFmtId="168" fontId="87" fillId="0" borderId="0" xfId="123" applyNumberFormat="1" applyFont="1" applyFill="1" applyAlignment="1">
      <alignment horizontal="left" vertical="center"/>
    </xf>
    <xf numFmtId="168" fontId="87" fillId="0" borderId="0" xfId="123" applyNumberFormat="1" applyFont="1" applyFill="1" applyBorder="1" applyAlignment="1">
      <alignment vertical="center"/>
    </xf>
    <xf numFmtId="168" fontId="77" fillId="0" borderId="0" xfId="123" applyNumberFormat="1" applyFont="1" applyFill="1" applyAlignment="1">
      <alignment horizontal="left" vertical="center" indent="1"/>
    </xf>
    <xf numFmtId="168" fontId="77" fillId="0" borderId="0" xfId="123" applyNumberFormat="1" applyFont="1" applyFill="1" applyBorder="1" applyAlignment="1">
      <alignment vertical="center"/>
    </xf>
    <xf numFmtId="169" fontId="77" fillId="31" borderId="23" xfId="156" applyNumberFormat="1" applyFont="1" applyFill="1" applyBorder="1" applyAlignment="1">
      <alignment vertical="center"/>
    </xf>
    <xf numFmtId="168" fontId="87" fillId="0" borderId="0" xfId="123" applyNumberFormat="1" applyFont="1" applyFill="1" applyAlignment="1">
      <alignment horizontal="right" vertical="center"/>
    </xf>
    <xf numFmtId="168" fontId="91" fillId="32" borderId="25" xfId="123" applyNumberFormat="1" applyFont="1" applyFill="1" applyBorder="1" applyAlignment="1">
      <alignment horizontal="right" vertical="center"/>
    </xf>
    <xf numFmtId="168" fontId="91" fillId="0" borderId="25" xfId="123" applyNumberFormat="1" applyFont="1" applyFill="1" applyBorder="1" applyAlignment="1">
      <alignment vertical="center"/>
    </xf>
    <xf numFmtId="168" fontId="91" fillId="31" borderId="25" xfId="103" applyNumberFormat="1" applyFont="1" applyFill="1" applyBorder="1" applyAlignment="1">
      <alignment vertical="center"/>
    </xf>
    <xf numFmtId="183" fontId="77" fillId="0" borderId="0" xfId="156" applyNumberFormat="1" applyFont="1" applyFill="1" applyAlignment="1">
      <alignment vertical="center"/>
    </xf>
    <xf numFmtId="168" fontId="77" fillId="0" borderId="0" xfId="81" applyNumberFormat="1" applyFont="1" applyFill="1" applyAlignment="1">
      <alignment vertical="center"/>
    </xf>
    <xf numFmtId="9" fontId="77" fillId="0" borderId="0" xfId="156" applyFont="1" applyFill="1" applyAlignment="1">
      <alignment vertical="center"/>
    </xf>
    <xf numFmtId="168" fontId="93" fillId="0" borderId="0" xfId="25" applyNumberFormat="1" applyFont="1" applyFill="1" applyBorder="1" applyAlignment="1">
      <alignment vertical="center"/>
    </xf>
    <xf numFmtId="169" fontId="77" fillId="0" borderId="0" xfId="156" applyNumberFormat="1" applyFont="1" applyFill="1" applyAlignment="1">
      <alignment vertical="center"/>
    </xf>
    <xf numFmtId="182" fontId="94" fillId="0" borderId="0" xfId="81" applyFont="1" applyFill="1" applyAlignment="1">
      <alignment vertical="center"/>
    </xf>
    <xf numFmtId="182" fontId="95" fillId="0" borderId="0" xfId="81" applyFont="1" applyFill="1" applyAlignment="1">
      <alignment horizontal="center" vertical="center"/>
    </xf>
    <xf numFmtId="168" fontId="87" fillId="0" borderId="0" xfId="123" applyNumberFormat="1" applyFont="1" applyFill="1" applyAlignment="1">
      <alignment horizontal="center" vertical="center"/>
    </xf>
    <xf numFmtId="168" fontId="95" fillId="0" borderId="0" xfId="123" applyNumberFormat="1" applyFont="1" applyFill="1" applyAlignment="1">
      <alignment horizontal="center" vertical="center"/>
    </xf>
    <xf numFmtId="168" fontId="88" fillId="0" borderId="0" xfId="123" applyNumberFormat="1" applyFont="1" applyFill="1" applyAlignment="1">
      <alignment horizontal="center" vertical="center"/>
    </xf>
    <xf numFmtId="182" fontId="77" fillId="31" borderId="0" xfId="81" applyFont="1" applyFill="1" applyBorder="1" applyAlignment="1">
      <alignment vertical="center"/>
    </xf>
    <xf numFmtId="182" fontId="96" fillId="0" borderId="32" xfId="80" quotePrefix="1" applyFont="1" applyFill="1" applyBorder="1" applyAlignment="1" applyProtection="1">
      <alignment horizontal="left" vertical="center"/>
      <protection locked="0"/>
    </xf>
    <xf numFmtId="182" fontId="97" fillId="0" borderId="32" xfId="81" applyFont="1" applyFill="1" applyBorder="1" applyAlignment="1">
      <alignment vertical="center"/>
    </xf>
    <xf numFmtId="16" fontId="97" fillId="0" borderId="32" xfId="81" applyNumberFormat="1" applyFont="1" applyFill="1" applyBorder="1" applyAlignment="1">
      <alignment horizontal="center" vertical="center"/>
    </xf>
    <xf numFmtId="14" fontId="97" fillId="0" borderId="32" xfId="81" applyNumberFormat="1" applyFont="1" applyFill="1" applyBorder="1" applyAlignment="1">
      <alignment vertical="center"/>
    </xf>
    <xf numFmtId="49" fontId="98" fillId="0" borderId="32" xfId="152" applyNumberFormat="1" applyFont="1" applyFill="1" applyBorder="1" applyAlignment="1">
      <alignment vertical="center"/>
    </xf>
    <xf numFmtId="182" fontId="97" fillId="31" borderId="32" xfId="81" applyFont="1" applyFill="1" applyBorder="1" applyAlignment="1">
      <alignment vertical="center"/>
    </xf>
    <xf numFmtId="182" fontId="97" fillId="31" borderId="32" xfId="81" applyFont="1" applyFill="1" applyBorder="1" applyAlignment="1">
      <alignment horizontal="center" vertical="center"/>
    </xf>
    <xf numFmtId="182" fontId="99" fillId="0" borderId="0" xfId="80" quotePrefix="1" applyFont="1" applyFill="1" applyBorder="1" applyAlignment="1" applyProtection="1">
      <alignment horizontal="left" vertical="center"/>
      <protection locked="0"/>
    </xf>
    <xf numFmtId="182" fontId="97" fillId="0" borderId="0" xfId="81" applyFont="1" applyFill="1" applyBorder="1" applyAlignment="1">
      <alignment vertical="center"/>
    </xf>
    <xf numFmtId="16" fontId="97" fillId="0" borderId="0" xfId="81" applyNumberFormat="1" applyFont="1" applyFill="1" applyBorder="1" applyAlignment="1">
      <alignment horizontal="center" vertical="center"/>
    </xf>
    <xf numFmtId="14" fontId="97" fillId="0" borderId="0" xfId="81" applyNumberFormat="1" applyFont="1" applyFill="1" applyBorder="1" applyAlignment="1">
      <alignment vertical="center"/>
    </xf>
    <xf numFmtId="49" fontId="98" fillId="0" borderId="0" xfId="152" applyNumberFormat="1" applyFont="1" applyFill="1" applyBorder="1" applyAlignment="1">
      <alignment vertical="center"/>
    </xf>
    <xf numFmtId="182" fontId="97" fillId="31" borderId="0" xfId="81" applyFont="1" applyFill="1" applyBorder="1" applyAlignment="1">
      <alignment vertical="center"/>
    </xf>
    <xf numFmtId="49" fontId="85" fillId="0" borderId="0" xfId="152" applyNumberFormat="1" applyFont="1" applyFill="1" applyBorder="1" applyAlignment="1">
      <alignment horizontal="center" vertical="center"/>
    </xf>
    <xf numFmtId="14" fontId="87" fillId="0" borderId="0" xfId="80" applyNumberFormat="1" applyFont="1" applyFill="1" applyBorder="1" applyAlignment="1" applyProtection="1">
      <alignment horizontal="left" vertical="center"/>
      <protection locked="0"/>
    </xf>
    <xf numFmtId="14" fontId="77" fillId="0" borderId="0" xfId="81" applyNumberFormat="1" applyFont="1" applyFill="1" applyAlignment="1">
      <alignment vertical="center"/>
    </xf>
    <xf numFmtId="14" fontId="86" fillId="32" borderId="21" xfId="80" applyNumberFormat="1" applyFont="1" applyFill="1" applyBorder="1" applyAlignment="1" applyProtection="1">
      <alignment horizontal="center" vertical="center"/>
      <protection locked="0"/>
    </xf>
    <xf numFmtId="14" fontId="86" fillId="0" borderId="19" xfId="80" quotePrefix="1" applyNumberFormat="1" applyFont="1" applyFill="1" applyBorder="1" applyAlignment="1" applyProtection="1">
      <alignment horizontal="right" vertical="center"/>
      <protection locked="0"/>
    </xf>
    <xf numFmtId="14" fontId="86" fillId="0" borderId="19" xfId="80" quotePrefix="1" applyNumberFormat="1" applyFont="1" applyFill="1" applyBorder="1" applyAlignment="1" applyProtection="1">
      <alignment horizontal="left" vertical="center"/>
      <protection locked="0"/>
    </xf>
    <xf numFmtId="14" fontId="86" fillId="32" borderId="29" xfId="80" applyNumberFormat="1" applyFont="1" applyFill="1" applyBorder="1" applyAlignment="1" applyProtection="1">
      <alignment horizontal="center" vertical="center"/>
      <protection locked="0"/>
    </xf>
    <xf numFmtId="14" fontId="86" fillId="0" borderId="30" xfId="80" quotePrefix="1" applyNumberFormat="1" applyFont="1" applyFill="1" applyBorder="1" applyAlignment="1" applyProtection="1">
      <alignment horizontal="left" vertical="center"/>
      <protection locked="0"/>
    </xf>
    <xf numFmtId="14" fontId="86" fillId="31" borderId="19" xfId="80" quotePrefix="1" applyNumberFormat="1" applyFont="1" applyFill="1" applyBorder="1" applyAlignment="1" applyProtection="1">
      <alignment horizontal="left" vertical="center"/>
      <protection locked="0"/>
    </xf>
    <xf numFmtId="14" fontId="86" fillId="32" borderId="31" xfId="80" applyNumberFormat="1" applyFont="1" applyFill="1" applyBorder="1" applyAlignment="1" applyProtection="1">
      <alignment horizontal="center" vertical="center"/>
      <protection locked="0"/>
    </xf>
    <xf numFmtId="14" fontId="86" fillId="32" borderId="19" xfId="80" quotePrefix="1" applyNumberFormat="1" applyFont="1" applyFill="1" applyBorder="1" applyAlignment="1" applyProtection="1">
      <alignment horizontal="left" vertical="center"/>
      <protection locked="0"/>
    </xf>
    <xf numFmtId="182" fontId="100" fillId="0" borderId="0" xfId="80" applyFont="1" applyFill="1" applyBorder="1" applyAlignment="1" applyProtection="1">
      <alignment vertical="center"/>
      <protection locked="0"/>
    </xf>
    <xf numFmtId="49" fontId="100" fillId="32" borderId="21" xfId="80" applyNumberFormat="1" applyFont="1" applyFill="1" applyBorder="1" applyAlignment="1" applyProtection="1">
      <alignment horizontal="center" vertical="center"/>
      <protection locked="0"/>
    </xf>
    <xf numFmtId="168" fontId="77" fillId="31" borderId="0" xfId="103" applyNumberFormat="1" applyFont="1" applyFill="1" applyBorder="1" applyAlignment="1" applyProtection="1">
      <alignment horizontal="right" vertical="center"/>
      <protection locked="0"/>
    </xf>
    <xf numFmtId="49" fontId="100" fillId="32" borderId="29" xfId="80" applyNumberFormat="1" applyFont="1" applyFill="1" applyBorder="1" applyAlignment="1" applyProtection="1">
      <alignment horizontal="center" vertical="center"/>
      <protection locked="0"/>
    </xf>
    <xf numFmtId="168" fontId="77" fillId="31" borderId="29" xfId="103" applyNumberFormat="1" applyFont="1" applyFill="1" applyBorder="1" applyAlignment="1" applyProtection="1">
      <alignment horizontal="right" vertical="center"/>
      <protection locked="0"/>
    </xf>
    <xf numFmtId="182" fontId="100" fillId="0" borderId="29" xfId="80" applyFont="1" applyFill="1" applyBorder="1" applyAlignment="1" applyProtection="1">
      <alignment vertical="center"/>
      <protection locked="0"/>
    </xf>
    <xf numFmtId="182" fontId="100" fillId="31" borderId="0" xfId="80" applyFont="1" applyFill="1" applyBorder="1" applyAlignment="1" applyProtection="1">
      <alignment vertical="center"/>
      <protection locked="0"/>
    </xf>
    <xf numFmtId="49" fontId="100" fillId="32" borderId="31" xfId="80" applyNumberFormat="1" applyFont="1" applyFill="1" applyBorder="1" applyAlignment="1" applyProtection="1">
      <alignment horizontal="center" vertical="center"/>
      <protection locked="0"/>
    </xf>
    <xf numFmtId="182" fontId="89" fillId="0" borderId="0" xfId="80" applyFont="1" applyFill="1" applyBorder="1" applyAlignment="1" applyProtection="1">
      <alignment vertical="center"/>
      <protection locked="0"/>
    </xf>
    <xf numFmtId="182" fontId="88" fillId="0" borderId="0" xfId="81" applyFont="1" applyFill="1" applyAlignment="1">
      <alignment vertical="center"/>
    </xf>
    <xf numFmtId="49" fontId="89" fillId="32" borderId="21" xfId="80" applyNumberFormat="1" applyFont="1" applyFill="1" applyBorder="1" applyAlignment="1" applyProtection="1">
      <alignment horizontal="center" vertical="center"/>
      <protection locked="0"/>
    </xf>
    <xf numFmtId="168" fontId="88" fillId="31" borderId="0" xfId="103" applyNumberFormat="1" applyFont="1" applyFill="1" applyBorder="1" applyAlignment="1" applyProtection="1">
      <alignment horizontal="right" vertical="center"/>
      <protection locked="0"/>
    </xf>
    <xf numFmtId="49" fontId="89" fillId="32" borderId="29" xfId="80" applyNumberFormat="1" applyFont="1" applyFill="1" applyBorder="1" applyAlignment="1" applyProtection="1">
      <alignment horizontal="center" vertical="center"/>
      <protection locked="0"/>
    </xf>
    <xf numFmtId="168" fontId="88" fillId="31" borderId="29" xfId="103" applyNumberFormat="1" applyFont="1" applyFill="1" applyBorder="1" applyAlignment="1" applyProtection="1">
      <alignment horizontal="right" vertical="center"/>
      <protection locked="0"/>
    </xf>
    <xf numFmtId="182" fontId="89" fillId="0" borderId="29" xfId="80" applyFont="1" applyFill="1" applyBorder="1" applyAlignment="1" applyProtection="1">
      <alignment vertical="center"/>
      <protection locked="0"/>
    </xf>
    <xf numFmtId="182" fontId="89" fillId="31" borderId="0" xfId="80" applyFont="1" applyFill="1" applyBorder="1" applyAlignment="1" applyProtection="1">
      <alignment vertical="center"/>
      <protection locked="0"/>
    </xf>
    <xf numFmtId="49" fontId="89" fillId="32" borderId="31" xfId="80" applyNumberFormat="1" applyFont="1" applyFill="1" applyBorder="1" applyAlignment="1" applyProtection="1">
      <alignment horizontal="center" vertical="center"/>
      <protection locked="0"/>
    </xf>
    <xf numFmtId="182" fontId="88" fillId="0" borderId="0" xfId="80" applyFont="1" applyFill="1" applyBorder="1" applyAlignment="1" applyProtection="1">
      <alignment vertical="center"/>
      <protection locked="0"/>
    </xf>
    <xf numFmtId="164" fontId="88" fillId="32" borderId="21" xfId="80" applyNumberFormat="1" applyFont="1" applyFill="1" applyBorder="1" applyAlignment="1" applyProtection="1">
      <alignment vertical="center"/>
      <protection locked="0"/>
    </xf>
    <xf numFmtId="164" fontId="88" fillId="32" borderId="29" xfId="80" applyNumberFormat="1" applyFont="1" applyFill="1" applyBorder="1" applyAlignment="1" applyProtection="1">
      <alignment vertical="center"/>
      <protection locked="0"/>
    </xf>
    <xf numFmtId="182" fontId="88" fillId="0" borderId="29" xfId="80" applyFont="1" applyFill="1" applyBorder="1" applyAlignment="1" applyProtection="1">
      <alignment vertical="center"/>
      <protection locked="0"/>
    </xf>
    <xf numFmtId="182" fontId="88" fillId="31" borderId="0" xfId="80" applyFont="1" applyFill="1" applyBorder="1" applyAlignment="1" applyProtection="1">
      <alignment vertical="center"/>
      <protection locked="0"/>
    </xf>
    <xf numFmtId="164" fontId="88" fillId="32" borderId="31" xfId="80" applyNumberFormat="1" applyFont="1" applyFill="1" applyBorder="1" applyAlignment="1" applyProtection="1">
      <alignment vertical="center"/>
      <protection locked="0"/>
    </xf>
    <xf numFmtId="182" fontId="88" fillId="0" borderId="0" xfId="80" applyFont="1" applyFill="1" applyBorder="1" applyAlignment="1" applyProtection="1">
      <alignment horizontal="left" vertical="top"/>
      <protection locked="0"/>
    </xf>
    <xf numFmtId="182" fontId="88" fillId="0" borderId="29" xfId="80" applyFont="1" applyFill="1" applyBorder="1" applyAlignment="1" applyProtection="1">
      <alignment horizontal="left" vertical="top"/>
      <protection locked="0"/>
    </xf>
    <xf numFmtId="182" fontId="88" fillId="31" borderId="0" xfId="80" applyFont="1" applyFill="1" applyBorder="1" applyAlignment="1" applyProtection="1">
      <alignment horizontal="left" vertical="top"/>
      <protection locked="0"/>
    </xf>
    <xf numFmtId="168" fontId="88" fillId="32" borderId="21" xfId="103" quotePrefix="1" applyNumberFormat="1" applyFont="1" applyFill="1" applyBorder="1" applyAlignment="1" applyProtection="1">
      <alignment horizontal="right" vertical="center"/>
      <protection locked="0"/>
    </xf>
    <xf numFmtId="168" fontId="88" fillId="32" borderId="21" xfId="103" applyNumberFormat="1" applyFont="1" applyFill="1" applyBorder="1" applyAlignment="1" applyProtection="1">
      <alignment horizontal="right" vertical="center"/>
      <protection locked="0"/>
    </xf>
    <xf numFmtId="168" fontId="88" fillId="31" borderId="0" xfId="103" quotePrefix="1" applyNumberFormat="1" applyFont="1" applyFill="1" applyBorder="1" applyAlignment="1" applyProtection="1">
      <alignment horizontal="right" vertical="center"/>
      <protection locked="0"/>
    </xf>
    <xf numFmtId="168" fontId="88" fillId="32" borderId="29" xfId="103" quotePrefix="1" applyNumberFormat="1" applyFont="1" applyFill="1" applyBorder="1" applyAlignment="1" applyProtection="1">
      <alignment horizontal="right" vertical="center"/>
      <protection locked="0"/>
    </xf>
    <xf numFmtId="168" fontId="88" fillId="31" borderId="29" xfId="103" quotePrefix="1" applyNumberFormat="1" applyFont="1" applyFill="1" applyBorder="1" applyAlignment="1" applyProtection="1">
      <alignment horizontal="right" vertical="center"/>
      <protection locked="0"/>
    </xf>
    <xf numFmtId="168" fontId="88" fillId="32" borderId="31" xfId="103" quotePrefix="1" applyNumberFormat="1" applyFont="1" applyFill="1" applyBorder="1" applyAlignment="1" applyProtection="1">
      <alignment horizontal="right" vertical="center"/>
      <protection locked="0"/>
    </xf>
    <xf numFmtId="168" fontId="88" fillId="31" borderId="0" xfId="103" quotePrefix="1" applyNumberFormat="1" applyFont="1" applyFill="1" applyBorder="1" applyAlignment="1" applyProtection="1">
      <alignment horizontal="right" vertical="center"/>
    </xf>
    <xf numFmtId="168" fontId="88" fillId="32" borderId="31" xfId="103" quotePrefix="1" applyNumberFormat="1" applyFont="1" applyFill="1" applyBorder="1" applyAlignment="1" applyProtection="1">
      <alignment horizontal="right" vertical="center"/>
    </xf>
    <xf numFmtId="168" fontId="88" fillId="32" borderId="29" xfId="103" applyNumberFormat="1" applyFont="1" applyFill="1" applyBorder="1" applyAlignment="1" applyProtection="1">
      <alignment horizontal="right" vertical="center"/>
      <protection locked="0"/>
    </xf>
    <xf numFmtId="168" fontId="88" fillId="32" borderId="31" xfId="103" applyNumberFormat="1" applyFont="1" applyFill="1" applyBorder="1" applyAlignment="1" applyProtection="1">
      <alignment horizontal="right" vertical="center"/>
      <protection locked="0"/>
    </xf>
    <xf numFmtId="168" fontId="88" fillId="32" borderId="31" xfId="103" applyNumberFormat="1" applyFont="1" applyFill="1" applyBorder="1" applyAlignment="1" applyProtection="1">
      <alignment horizontal="right" vertical="center"/>
    </xf>
    <xf numFmtId="168" fontId="88" fillId="0" borderId="0" xfId="103" quotePrefix="1" applyNumberFormat="1" applyFont="1" applyFill="1" applyBorder="1" applyAlignment="1" applyProtection="1">
      <alignment horizontal="right" vertical="center"/>
      <protection locked="0"/>
    </xf>
    <xf numFmtId="182" fontId="88" fillId="0" borderId="0" xfId="80" applyFont="1" applyFill="1" applyBorder="1" applyAlignment="1" applyProtection="1">
      <alignment horizontal="left" vertical="center"/>
      <protection locked="0"/>
    </xf>
    <xf numFmtId="182" fontId="88" fillId="0" borderId="0" xfId="80" applyFont="1" applyFill="1" applyAlignment="1" applyProtection="1">
      <alignment vertical="center"/>
      <protection locked="0"/>
    </xf>
    <xf numFmtId="168" fontId="88" fillId="31" borderId="0" xfId="103" applyNumberFormat="1" applyFont="1" applyFill="1" applyBorder="1" applyAlignment="1" applyProtection="1">
      <alignment horizontal="right" vertical="center"/>
    </xf>
    <xf numFmtId="182" fontId="89" fillId="0" borderId="0" xfId="81" applyFont="1" applyFill="1" applyAlignment="1">
      <alignment vertical="center"/>
    </xf>
    <xf numFmtId="168" fontId="89" fillId="32" borderId="21" xfId="103" applyNumberFormat="1" applyFont="1" applyFill="1" applyBorder="1" applyAlignment="1" applyProtection="1">
      <alignment horizontal="right" vertical="center"/>
      <protection locked="0"/>
    </xf>
    <xf numFmtId="168" fontId="89" fillId="31" borderId="0" xfId="103" applyNumberFormat="1" applyFont="1" applyFill="1" applyBorder="1" applyAlignment="1" applyProtection="1">
      <alignment horizontal="right" vertical="center"/>
      <protection locked="0"/>
    </xf>
    <xf numFmtId="168" fontId="89" fillId="32" borderId="29" xfId="103" applyNumberFormat="1" applyFont="1" applyFill="1" applyBorder="1" applyAlignment="1" applyProtection="1">
      <alignment horizontal="right" vertical="center"/>
      <protection locked="0"/>
    </xf>
    <xf numFmtId="168" fontId="89" fillId="31" borderId="29" xfId="103" applyNumberFormat="1" applyFont="1" applyFill="1" applyBorder="1" applyAlignment="1" applyProtection="1">
      <alignment horizontal="right" vertical="center"/>
      <protection locked="0"/>
    </xf>
    <xf numFmtId="168" fontId="89" fillId="32" borderId="31" xfId="103" applyNumberFormat="1" applyFont="1" applyFill="1" applyBorder="1" applyAlignment="1" applyProtection="1">
      <alignment horizontal="right" vertical="center"/>
      <protection locked="0"/>
    </xf>
    <xf numFmtId="168" fontId="89" fillId="31" borderId="0" xfId="103" applyNumberFormat="1" applyFont="1" applyFill="1" applyBorder="1" applyAlignment="1" applyProtection="1">
      <alignment horizontal="right" vertical="center"/>
    </xf>
    <xf numFmtId="168" fontId="89" fillId="32" borderId="31" xfId="103" applyNumberFormat="1" applyFont="1" applyFill="1" applyBorder="1" applyAlignment="1" applyProtection="1">
      <alignment horizontal="right" vertical="center"/>
    </xf>
    <xf numFmtId="182" fontId="87" fillId="0" borderId="0" xfId="80" applyFont="1" applyFill="1" applyBorder="1" applyAlignment="1" applyProtection="1">
      <alignment horizontal="left" vertical="top"/>
      <protection locked="0"/>
    </xf>
    <xf numFmtId="182" fontId="87" fillId="0" borderId="0" xfId="81" applyFont="1" applyFill="1" applyAlignment="1">
      <alignment vertical="center"/>
    </xf>
    <xf numFmtId="168" fontId="101" fillId="32" borderId="21" xfId="103" applyNumberFormat="1" applyFont="1" applyFill="1" applyBorder="1" applyAlignment="1" applyProtection="1">
      <alignment horizontal="right" vertical="center"/>
      <protection locked="0"/>
    </xf>
    <xf numFmtId="168" fontId="101" fillId="31" borderId="0" xfId="103" applyNumberFormat="1" applyFont="1" applyFill="1" applyBorder="1" applyAlignment="1" applyProtection="1">
      <alignment horizontal="right" vertical="center"/>
      <protection locked="0"/>
    </xf>
    <xf numFmtId="168" fontId="101" fillId="32" borderId="29" xfId="103" applyNumberFormat="1" applyFont="1" applyFill="1" applyBorder="1" applyAlignment="1" applyProtection="1">
      <alignment horizontal="right" vertical="center"/>
      <protection locked="0"/>
    </xf>
    <xf numFmtId="168" fontId="101" fillId="31" borderId="29" xfId="103" applyNumberFormat="1" applyFont="1" applyFill="1" applyBorder="1" applyAlignment="1" applyProtection="1">
      <alignment horizontal="right" vertical="center"/>
      <protection locked="0"/>
    </xf>
    <xf numFmtId="168" fontId="101" fillId="32" borderId="31" xfId="103" applyNumberFormat="1" applyFont="1" applyFill="1" applyBorder="1" applyAlignment="1" applyProtection="1">
      <alignment horizontal="right" vertical="center"/>
      <protection locked="0"/>
    </xf>
    <xf numFmtId="168" fontId="101" fillId="31" borderId="0" xfId="103" applyNumberFormat="1" applyFont="1" applyFill="1" applyBorder="1" applyAlignment="1" applyProtection="1">
      <alignment horizontal="right" vertical="center"/>
    </xf>
    <xf numFmtId="168" fontId="101" fillId="32" borderId="31" xfId="103" applyNumberFormat="1" applyFont="1" applyFill="1" applyBorder="1" applyAlignment="1" applyProtection="1">
      <alignment horizontal="right" vertical="center"/>
    </xf>
    <xf numFmtId="168" fontId="92" fillId="32" borderId="21" xfId="103" applyNumberFormat="1" applyFont="1" applyFill="1" applyBorder="1" applyAlignment="1" applyProtection="1">
      <alignment horizontal="right" vertical="center"/>
      <protection locked="0"/>
    </xf>
    <xf numFmtId="168" fontId="92" fillId="31" borderId="0" xfId="103" applyNumberFormat="1" applyFont="1" applyFill="1" applyBorder="1" applyAlignment="1" applyProtection="1">
      <alignment horizontal="right" vertical="center"/>
      <protection locked="0"/>
    </xf>
    <xf numFmtId="168" fontId="92" fillId="32" borderId="29" xfId="103" applyNumberFormat="1" applyFont="1" applyFill="1" applyBorder="1" applyAlignment="1" applyProtection="1">
      <alignment horizontal="right" vertical="center"/>
      <protection locked="0"/>
    </xf>
    <xf numFmtId="168" fontId="92" fillId="31" borderId="29" xfId="103" applyNumberFormat="1" applyFont="1" applyFill="1" applyBorder="1" applyAlignment="1" applyProtection="1">
      <alignment horizontal="right" vertical="center"/>
      <protection locked="0"/>
    </xf>
    <xf numFmtId="168" fontId="92" fillId="32" borderId="31" xfId="103" applyNumberFormat="1" applyFont="1" applyFill="1" applyBorder="1" applyAlignment="1" applyProtection="1">
      <alignment horizontal="right" vertical="center"/>
      <protection locked="0"/>
    </xf>
    <xf numFmtId="168" fontId="92" fillId="31" borderId="0" xfId="103" applyNumberFormat="1" applyFont="1" applyFill="1" applyBorder="1" applyAlignment="1" applyProtection="1">
      <alignment horizontal="right" vertical="center"/>
    </xf>
    <xf numFmtId="168" fontId="92" fillId="32" borderId="31" xfId="103" applyNumberFormat="1" applyFont="1" applyFill="1" applyBorder="1" applyAlignment="1" applyProtection="1">
      <alignment horizontal="right" vertical="center"/>
    </xf>
    <xf numFmtId="182" fontId="88" fillId="0" borderId="0" xfId="80" applyFont="1" applyFill="1" applyBorder="1" applyAlignment="1" applyProtection="1">
      <alignment horizontal="left" vertical="top" indent="1"/>
      <protection locked="0"/>
    </xf>
    <xf numFmtId="182" fontId="88" fillId="0" borderId="0" xfId="80" applyNumberFormat="1" applyFont="1" applyFill="1" applyBorder="1" applyAlignment="1" applyProtection="1">
      <alignment horizontal="left" vertical="top" indent="1"/>
      <protection locked="0"/>
    </xf>
    <xf numFmtId="182" fontId="87" fillId="0" borderId="0" xfId="80" applyFont="1" applyFill="1" applyBorder="1" applyAlignment="1" applyProtection="1">
      <alignment vertical="center"/>
      <protection locked="0"/>
    </xf>
    <xf numFmtId="168" fontId="87" fillId="32" borderId="21" xfId="103" applyNumberFormat="1" applyFont="1" applyFill="1" applyBorder="1" applyAlignment="1" applyProtection="1">
      <alignment horizontal="right" vertical="center"/>
      <protection locked="0"/>
    </xf>
    <xf numFmtId="168" fontId="87" fillId="31" borderId="0" xfId="103" applyNumberFormat="1" applyFont="1" applyFill="1" applyBorder="1" applyAlignment="1" applyProtection="1">
      <alignment horizontal="right" vertical="center"/>
      <protection locked="0"/>
    </xf>
    <xf numFmtId="168" fontId="87" fillId="32" borderId="29" xfId="103" quotePrefix="1" applyNumberFormat="1" applyFont="1" applyFill="1" applyBorder="1" applyAlignment="1" applyProtection="1">
      <alignment horizontal="right" vertical="center"/>
      <protection locked="0"/>
    </xf>
    <xf numFmtId="168" fontId="87" fillId="31" borderId="29" xfId="103" applyNumberFormat="1" applyFont="1" applyFill="1" applyBorder="1" applyAlignment="1" applyProtection="1">
      <alignment horizontal="right" vertical="center"/>
      <protection locked="0"/>
    </xf>
    <xf numFmtId="168" fontId="87" fillId="32" borderId="29" xfId="103" applyNumberFormat="1" applyFont="1" applyFill="1" applyBorder="1" applyAlignment="1" applyProtection="1">
      <alignment horizontal="right" vertical="center"/>
      <protection locked="0"/>
    </xf>
    <xf numFmtId="168" fontId="87" fillId="32" borderId="31" xfId="103" applyNumberFormat="1" applyFont="1" applyFill="1" applyBorder="1" applyAlignment="1" applyProtection="1">
      <alignment horizontal="right" vertical="center"/>
      <protection locked="0"/>
    </xf>
    <xf numFmtId="168" fontId="87" fillId="31" borderId="0" xfId="103" applyNumberFormat="1" applyFont="1" applyFill="1" applyBorder="1" applyAlignment="1" applyProtection="1">
      <alignment horizontal="right" vertical="center"/>
    </xf>
    <xf numFmtId="168" fontId="87" fillId="32" borderId="31" xfId="103" applyNumberFormat="1" applyFont="1" applyFill="1" applyBorder="1" applyAlignment="1" applyProtection="1">
      <alignment horizontal="right" vertical="center"/>
    </xf>
    <xf numFmtId="168" fontId="101" fillId="32" borderId="29" xfId="103" applyNumberFormat="1" applyFont="1" applyFill="1" applyBorder="1" applyAlignment="1" applyProtection="1">
      <alignment horizontal="right" vertical="center"/>
    </xf>
    <xf numFmtId="168" fontId="88" fillId="32" borderId="21" xfId="103" applyNumberFormat="1" applyFont="1" applyFill="1" applyBorder="1" applyAlignment="1" applyProtection="1">
      <alignment vertical="center"/>
      <protection locked="0"/>
    </xf>
    <xf numFmtId="168" fontId="88" fillId="31" borderId="0" xfId="103" applyNumberFormat="1" applyFont="1" applyFill="1" applyBorder="1" applyAlignment="1" applyProtection="1">
      <alignment vertical="center"/>
      <protection locked="0"/>
    </xf>
    <xf numFmtId="168" fontId="88" fillId="32" borderId="29" xfId="103" applyNumberFormat="1" applyFont="1" applyFill="1" applyBorder="1" applyAlignment="1" applyProtection="1">
      <alignment vertical="center"/>
      <protection locked="0"/>
    </xf>
    <xf numFmtId="168" fontId="88" fillId="31" borderId="29" xfId="103" applyNumberFormat="1" applyFont="1" applyFill="1" applyBorder="1" applyAlignment="1" applyProtection="1">
      <alignment vertical="center"/>
      <protection locked="0"/>
    </xf>
    <xf numFmtId="168" fontId="88" fillId="32" borderId="31" xfId="103" applyNumberFormat="1" applyFont="1" applyFill="1" applyBorder="1" applyAlignment="1" applyProtection="1">
      <alignment vertical="center"/>
      <protection locked="0"/>
    </xf>
    <xf numFmtId="168" fontId="88" fillId="31" borderId="0" xfId="103" applyNumberFormat="1" applyFont="1" applyFill="1" applyBorder="1" applyAlignment="1" applyProtection="1">
      <alignment vertical="center"/>
    </xf>
    <xf numFmtId="168" fontId="88" fillId="32" borderId="31" xfId="103" applyNumberFormat="1" applyFont="1" applyFill="1" applyBorder="1" applyAlignment="1" applyProtection="1">
      <alignment vertical="center"/>
    </xf>
    <xf numFmtId="168" fontId="102" fillId="32" borderId="21" xfId="103" applyNumberFormat="1" applyFont="1" applyFill="1" applyBorder="1" applyAlignment="1" applyProtection="1">
      <alignment horizontal="right" vertical="center"/>
      <protection locked="0"/>
    </xf>
    <xf numFmtId="168" fontId="102" fillId="31" borderId="0" xfId="103" applyNumberFormat="1" applyFont="1" applyFill="1" applyBorder="1" applyAlignment="1" applyProtection="1">
      <alignment horizontal="right" vertical="center"/>
      <protection locked="0"/>
    </xf>
    <xf numFmtId="168" fontId="102" fillId="32" borderId="29" xfId="103" applyNumberFormat="1" applyFont="1" applyFill="1" applyBorder="1" applyAlignment="1" applyProtection="1">
      <alignment horizontal="right" vertical="center"/>
      <protection locked="0"/>
    </xf>
    <xf numFmtId="168" fontId="102" fillId="31" borderId="29" xfId="103" applyNumberFormat="1" applyFont="1" applyFill="1" applyBorder="1" applyAlignment="1" applyProtection="1">
      <alignment horizontal="right" vertical="center"/>
      <protection locked="0"/>
    </xf>
    <xf numFmtId="168" fontId="102" fillId="31" borderId="0" xfId="103" applyNumberFormat="1" applyFont="1" applyFill="1" applyBorder="1" applyAlignment="1" applyProtection="1">
      <alignment horizontal="right" vertical="center"/>
    </xf>
    <xf numFmtId="168" fontId="102" fillId="32" borderId="29" xfId="103" applyNumberFormat="1" applyFont="1" applyFill="1" applyBorder="1" applyAlignment="1" applyProtection="1">
      <alignment horizontal="right" vertical="center"/>
    </xf>
    <xf numFmtId="168" fontId="88" fillId="32" borderId="21" xfId="103" quotePrefix="1" applyNumberFormat="1" applyFont="1" applyFill="1" applyBorder="1" applyAlignment="1" applyProtection="1">
      <alignment horizontal="left" vertical="center"/>
      <protection locked="0"/>
    </xf>
    <xf numFmtId="168" fontId="88" fillId="31" borderId="0" xfId="103" quotePrefix="1" applyNumberFormat="1" applyFont="1" applyFill="1" applyBorder="1" applyAlignment="1" applyProtection="1">
      <alignment horizontal="left" vertical="center"/>
      <protection locked="0"/>
    </xf>
    <xf numFmtId="168" fontId="88" fillId="32" borderId="29" xfId="103" quotePrefix="1" applyNumberFormat="1" applyFont="1" applyFill="1" applyBorder="1" applyAlignment="1" applyProtection="1">
      <alignment horizontal="left" vertical="center"/>
      <protection locked="0"/>
    </xf>
    <xf numFmtId="168" fontId="88" fillId="31" borderId="29" xfId="103" quotePrefix="1" applyNumberFormat="1" applyFont="1" applyFill="1" applyBorder="1" applyAlignment="1" applyProtection="1">
      <alignment horizontal="left" vertical="center"/>
      <protection locked="0"/>
    </xf>
    <xf numFmtId="168" fontId="88" fillId="32" borderId="31" xfId="103" quotePrefix="1" applyNumberFormat="1" applyFont="1" applyFill="1" applyBorder="1" applyAlignment="1" applyProtection="1">
      <alignment horizontal="left" vertical="center"/>
      <protection locked="0"/>
    </xf>
    <xf numFmtId="168" fontId="88" fillId="31" borderId="0" xfId="103" quotePrefix="1" applyNumberFormat="1" applyFont="1" applyFill="1" applyBorder="1" applyAlignment="1" applyProtection="1">
      <alignment horizontal="left" vertical="center"/>
    </xf>
    <xf numFmtId="168" fontId="88" fillId="32" borderId="31" xfId="103" quotePrefix="1" applyNumberFormat="1" applyFont="1" applyFill="1" applyBorder="1" applyAlignment="1" applyProtection="1">
      <alignment horizontal="left" vertical="center"/>
    </xf>
    <xf numFmtId="168" fontId="88" fillId="32" borderId="29" xfId="103" quotePrefix="1" applyNumberFormat="1" applyFont="1" applyFill="1" applyBorder="1" applyAlignment="1" applyProtection="1">
      <alignment horizontal="right" vertical="center"/>
    </xf>
    <xf numFmtId="182" fontId="87" fillId="0" borderId="0" xfId="80" applyFont="1" applyFill="1" applyBorder="1" applyAlignment="1" applyProtection="1">
      <alignment horizontal="left" vertical="center"/>
      <protection locked="0"/>
    </xf>
    <xf numFmtId="182" fontId="88" fillId="0" borderId="0" xfId="80" applyFont="1" applyFill="1" applyBorder="1" applyAlignment="1" applyProtection="1">
      <alignment horizontal="left" vertical="center" indent="1"/>
      <protection locked="0"/>
    </xf>
    <xf numFmtId="168" fontId="92" fillId="32" borderId="29" xfId="103" applyNumberFormat="1" applyFont="1" applyFill="1" applyBorder="1" applyAlignment="1" applyProtection="1">
      <alignment horizontal="right" vertical="center"/>
    </xf>
    <xf numFmtId="182" fontId="88" fillId="0" borderId="0" xfId="81" applyFont="1" applyFill="1" applyBorder="1" applyAlignment="1">
      <alignment vertical="center"/>
    </xf>
    <xf numFmtId="182" fontId="88" fillId="31" borderId="0" xfId="81" applyFont="1" applyFill="1" applyBorder="1" applyAlignment="1">
      <alignment vertical="center"/>
    </xf>
    <xf numFmtId="165" fontId="88" fillId="0" borderId="0" xfId="123" applyNumberFormat="1" applyFont="1" applyFill="1" applyAlignment="1">
      <alignment vertical="center"/>
    </xf>
    <xf numFmtId="182" fontId="103" fillId="0" borderId="0" xfId="81" applyFont="1" applyFill="1" applyAlignment="1">
      <alignment vertical="center"/>
    </xf>
    <xf numFmtId="182" fontId="77" fillId="31" borderId="0" xfId="81" applyFont="1" applyFill="1" applyAlignment="1">
      <alignment vertical="center"/>
    </xf>
    <xf numFmtId="168" fontId="77" fillId="0" borderId="0" xfId="81" applyNumberFormat="1" applyFont="1" applyFill="1" applyBorder="1" applyAlignment="1">
      <alignment vertical="center"/>
    </xf>
    <xf numFmtId="182" fontId="86" fillId="0" borderId="26" xfId="81" applyNumberFormat="1" applyFont="1" applyFill="1" applyBorder="1" applyAlignment="1">
      <alignment horizontal="left" vertical="center"/>
    </xf>
    <xf numFmtId="182" fontId="86" fillId="0" borderId="20" xfId="81" applyFont="1" applyFill="1" applyBorder="1" applyAlignment="1">
      <alignment vertical="center"/>
    </xf>
    <xf numFmtId="168" fontId="87" fillId="0" borderId="27" xfId="25" applyNumberFormat="1" applyFont="1" applyFill="1" applyBorder="1" applyAlignment="1">
      <alignment vertical="center"/>
    </xf>
    <xf numFmtId="170" fontId="88" fillId="0" borderId="23" xfId="81" applyNumberFormat="1" applyFont="1" applyFill="1" applyBorder="1" applyAlignment="1">
      <alignment vertical="center"/>
    </xf>
    <xf numFmtId="170" fontId="88" fillId="32" borderId="23" xfId="81" applyNumberFormat="1" applyFont="1" applyFill="1" applyBorder="1" applyAlignment="1">
      <alignment horizontal="right" vertical="center"/>
    </xf>
    <xf numFmtId="168" fontId="103" fillId="0" borderId="27" xfId="25" applyNumberFormat="1" applyFont="1" applyFill="1" applyBorder="1" applyAlignment="1">
      <alignment vertical="center"/>
    </xf>
    <xf numFmtId="168" fontId="88" fillId="0" borderId="27" xfId="25" applyNumberFormat="1" applyFont="1" applyFill="1" applyBorder="1" applyAlignment="1">
      <alignment vertical="center"/>
    </xf>
    <xf numFmtId="10" fontId="87" fillId="31" borderId="23" xfId="156" applyNumberFormat="1" applyFont="1" applyFill="1" applyBorder="1" applyAlignment="1">
      <alignment vertical="center"/>
    </xf>
    <xf numFmtId="168" fontId="88" fillId="0" borderId="27" xfId="25" applyNumberFormat="1" applyFont="1" applyFill="1" applyBorder="1" applyAlignment="1">
      <alignment horizontal="left" indent="1"/>
    </xf>
    <xf numFmtId="168" fontId="88" fillId="31" borderId="23" xfId="123" applyNumberFormat="1" applyFont="1" applyFill="1" applyBorder="1" applyAlignment="1">
      <alignment horizontal="center" vertical="center"/>
    </xf>
    <xf numFmtId="168" fontId="88" fillId="32" borderId="23" xfId="123" applyNumberFormat="1" applyFont="1" applyFill="1" applyBorder="1" applyAlignment="1">
      <alignment horizontal="center" vertical="center"/>
    </xf>
    <xf numFmtId="168" fontId="91" fillId="0" borderId="0" xfId="123" applyNumberFormat="1" applyFont="1" applyFill="1" applyBorder="1" applyAlignment="1">
      <alignment vertical="center"/>
    </xf>
    <xf numFmtId="168" fontId="77" fillId="0" borderId="27" xfId="123" applyNumberFormat="1" applyFont="1" applyFill="1" applyBorder="1" applyAlignment="1">
      <alignment horizontal="left" indent="1"/>
    </xf>
    <xf numFmtId="168" fontId="91" fillId="0" borderId="27" xfId="25" applyNumberFormat="1" applyFont="1" applyFill="1" applyBorder="1" applyAlignment="1">
      <alignment horizontal="left" indent="2"/>
    </xf>
    <xf numFmtId="168" fontId="104" fillId="0" borderId="27" xfId="25" applyNumberFormat="1" applyFont="1" applyFill="1" applyBorder="1" applyAlignment="1">
      <alignment horizontal="left" indent="2"/>
    </xf>
    <xf numFmtId="168" fontId="104" fillId="0" borderId="0" xfId="123" applyNumberFormat="1" applyFont="1" applyFill="1" applyBorder="1" applyAlignment="1">
      <alignment vertical="center"/>
    </xf>
    <xf numFmtId="168" fontId="104" fillId="31" borderId="23" xfId="123" applyNumberFormat="1" applyFont="1" applyFill="1" applyBorder="1" applyAlignment="1">
      <alignment vertical="center"/>
    </xf>
    <xf numFmtId="168" fontId="104" fillId="32" borderId="23" xfId="123" applyNumberFormat="1" applyFont="1" applyFill="1" applyBorder="1" applyAlignment="1">
      <alignment horizontal="right" vertical="center"/>
    </xf>
    <xf numFmtId="168" fontId="104" fillId="31" borderId="23" xfId="131" applyNumberFormat="1" applyFont="1" applyFill="1" applyBorder="1" applyAlignment="1">
      <alignment vertical="center"/>
    </xf>
    <xf numFmtId="168" fontId="104" fillId="0" borderId="28" xfId="25" applyNumberFormat="1" applyFont="1" applyFill="1" applyBorder="1" applyAlignment="1">
      <alignment horizontal="left" indent="2"/>
    </xf>
    <xf numFmtId="168" fontId="104" fillId="0" borderId="19" xfId="123" applyNumberFormat="1" applyFont="1" applyFill="1" applyBorder="1" applyAlignment="1">
      <alignment vertical="center"/>
    </xf>
    <xf numFmtId="168" fontId="104" fillId="31" borderId="25" xfId="123" applyNumberFormat="1" applyFont="1" applyFill="1" applyBorder="1" applyAlignment="1">
      <alignment vertical="center"/>
    </xf>
    <xf numFmtId="168" fontId="104" fillId="32" borderId="25" xfId="123" applyNumberFormat="1" applyFont="1" applyFill="1" applyBorder="1" applyAlignment="1">
      <alignment horizontal="right" vertical="center"/>
    </xf>
    <xf numFmtId="168" fontId="104" fillId="31" borderId="25" xfId="103" applyNumberFormat="1" applyFont="1" applyFill="1" applyBorder="1" applyAlignment="1">
      <alignment vertical="center"/>
    </xf>
    <xf numFmtId="49" fontId="86" fillId="32" borderId="24" xfId="81" applyNumberFormat="1" applyFont="1" applyFill="1" applyBorder="1" applyAlignment="1">
      <alignment horizontal="center" vertical="center"/>
    </xf>
    <xf numFmtId="168" fontId="91" fillId="0" borderId="27" xfId="123" applyNumberFormat="1" applyFont="1" applyFill="1" applyBorder="1" applyAlignment="1">
      <alignment horizontal="left" indent="2"/>
    </xf>
    <xf numFmtId="169" fontId="91" fillId="0" borderId="0" xfId="156" applyNumberFormat="1" applyFont="1" applyFill="1" applyAlignment="1">
      <alignment vertical="center"/>
    </xf>
    <xf numFmtId="168" fontId="105" fillId="0" borderId="0" xfId="123" applyNumberFormat="1" applyFont="1" applyFill="1" applyAlignment="1">
      <alignment vertical="center"/>
    </xf>
    <xf numFmtId="168" fontId="91" fillId="0" borderId="28" xfId="25" applyNumberFormat="1" applyFont="1" applyFill="1" applyBorder="1" applyAlignment="1">
      <alignment horizontal="left" indent="2"/>
    </xf>
    <xf numFmtId="168" fontId="91" fillId="0" borderId="19" xfId="123" applyNumberFormat="1" applyFont="1" applyFill="1" applyBorder="1" applyAlignment="1">
      <alignment vertical="center"/>
    </xf>
    <xf numFmtId="167" fontId="91" fillId="0" borderId="0" xfId="123" applyNumberFormat="1" applyFont="1" applyFill="1" applyAlignment="1">
      <alignment vertical="center"/>
    </xf>
    <xf numFmtId="168" fontId="87" fillId="31" borderId="23" xfId="131" applyNumberFormat="1" applyFont="1" applyFill="1" applyBorder="1" applyAlignment="1">
      <alignment vertical="center"/>
    </xf>
    <xf numFmtId="168" fontId="88" fillId="31" borderId="23" xfId="131" applyNumberFormat="1" applyFont="1" applyFill="1" applyBorder="1" applyAlignment="1">
      <alignment vertical="center"/>
    </xf>
    <xf numFmtId="168" fontId="91" fillId="31" borderId="23" xfId="131" applyNumberFormat="1" applyFont="1" applyFill="1" applyBorder="1" applyAlignment="1">
      <alignment vertical="center"/>
    </xf>
    <xf numFmtId="188" fontId="91" fillId="31" borderId="23" xfId="123" applyNumberFormat="1" applyFont="1" applyFill="1" applyBorder="1" applyAlignment="1">
      <alignment vertical="center"/>
    </xf>
    <xf numFmtId="168" fontId="77" fillId="31" borderId="23" xfId="131" applyNumberFormat="1" applyFont="1" applyFill="1" applyBorder="1" applyAlignment="1">
      <alignment vertical="center"/>
    </xf>
    <xf numFmtId="168" fontId="103" fillId="0" borderId="28" xfId="25" applyNumberFormat="1" applyFont="1" applyFill="1" applyBorder="1" applyAlignment="1">
      <alignment horizontal="left" indent="2"/>
    </xf>
    <xf numFmtId="0" fontId="86" fillId="0" borderId="24" xfId="81" applyNumberFormat="1" applyFont="1" applyFill="1" applyBorder="1" applyAlignment="1">
      <alignment horizontal="center" vertical="center"/>
    </xf>
    <xf numFmtId="182" fontId="78" fillId="0" borderId="27" xfId="81" applyNumberFormat="1" applyFont="1" applyFill="1" applyBorder="1" applyAlignment="1">
      <alignment horizontal="left" vertical="center"/>
    </xf>
    <xf numFmtId="3" fontId="88" fillId="0" borderId="23" xfId="81" applyNumberFormat="1" applyFont="1" applyFill="1" applyBorder="1" applyAlignment="1">
      <alignment vertical="center"/>
    </xf>
    <xf numFmtId="3" fontId="88" fillId="32" borderId="23" xfId="81" applyNumberFormat="1" applyFont="1" applyFill="1" applyBorder="1" applyAlignment="1">
      <alignment horizontal="right" vertical="center"/>
    </xf>
    <xf numFmtId="3" fontId="88" fillId="31" borderId="23" xfId="123" applyNumberFormat="1" applyFont="1" applyFill="1" applyBorder="1" applyAlignment="1">
      <alignment vertical="center"/>
    </xf>
    <xf numFmtId="187" fontId="88" fillId="32" borderId="23" xfId="123" applyNumberFormat="1" applyFont="1" applyFill="1" applyBorder="1" applyAlignment="1">
      <alignment horizontal="right" vertical="center"/>
    </xf>
    <xf numFmtId="187" fontId="88" fillId="0" borderId="23" xfId="81" applyNumberFormat="1" applyFont="1" applyFill="1" applyBorder="1" applyAlignment="1">
      <alignment vertical="center"/>
    </xf>
    <xf numFmtId="187" fontId="88" fillId="32" borderId="23" xfId="81" applyNumberFormat="1" applyFont="1" applyFill="1" applyBorder="1" applyAlignment="1">
      <alignment horizontal="right" vertical="center"/>
    </xf>
    <xf numFmtId="187" fontId="88" fillId="0" borderId="23" xfId="123" applyNumberFormat="1" applyFont="1" applyFill="1" applyBorder="1" applyAlignment="1">
      <alignment vertical="center"/>
    </xf>
    <xf numFmtId="3" fontId="88" fillId="32" borderId="23" xfId="123" applyNumberFormat="1" applyFont="1" applyFill="1" applyBorder="1" applyAlignment="1">
      <alignment horizontal="right" vertical="center"/>
    </xf>
    <xf numFmtId="3" fontId="88" fillId="31" borderId="23" xfId="131" applyNumberFormat="1" applyFont="1" applyFill="1" applyBorder="1" applyAlignment="1">
      <alignment vertical="center"/>
    </xf>
    <xf numFmtId="3" fontId="88" fillId="0" borderId="23" xfId="123" applyNumberFormat="1" applyFont="1" applyFill="1" applyBorder="1" applyAlignment="1">
      <alignment vertical="center"/>
    </xf>
    <xf numFmtId="3" fontId="91" fillId="31" borderId="25" xfId="123" applyNumberFormat="1" applyFont="1" applyFill="1" applyBorder="1" applyAlignment="1">
      <alignment vertical="center"/>
    </xf>
    <xf numFmtId="3" fontId="91" fillId="32" borderId="25" xfId="123" applyNumberFormat="1" applyFont="1" applyFill="1" applyBorder="1" applyAlignment="1">
      <alignment horizontal="right" vertical="center"/>
    </xf>
    <xf numFmtId="168" fontId="87" fillId="0" borderId="27" xfId="25" applyNumberFormat="1" applyFont="1" applyFill="1" applyBorder="1" applyAlignment="1">
      <alignment horizontal="left" indent="1"/>
    </xf>
    <xf numFmtId="185" fontId="87" fillId="31" borderId="23" xfId="123" applyNumberFormat="1" applyFont="1" applyFill="1" applyBorder="1" applyAlignment="1">
      <alignment horizontal="right" vertical="center"/>
    </xf>
    <xf numFmtId="185" fontId="87" fillId="32" borderId="23" xfId="123" applyNumberFormat="1" applyFont="1" applyFill="1" applyBorder="1" applyAlignment="1">
      <alignment horizontal="right" vertical="center"/>
    </xf>
    <xf numFmtId="185" fontId="87" fillId="31" borderId="23" xfId="123" applyNumberFormat="1" applyFont="1" applyFill="1" applyBorder="1" applyAlignment="1">
      <alignment vertical="center"/>
    </xf>
    <xf numFmtId="185" fontId="87" fillId="31" borderId="23" xfId="131" applyNumberFormat="1" applyFont="1" applyFill="1" applyBorder="1" applyAlignment="1">
      <alignment vertical="center"/>
    </xf>
    <xf numFmtId="185" fontId="87" fillId="0" borderId="23" xfId="123" applyNumberFormat="1" applyFont="1" applyFill="1" applyBorder="1" applyAlignment="1">
      <alignment vertical="center"/>
    </xf>
    <xf numFmtId="182" fontId="87" fillId="0" borderId="27" xfId="81" applyNumberFormat="1" applyFont="1" applyFill="1" applyBorder="1" applyAlignment="1">
      <alignment horizontal="left" vertical="center"/>
    </xf>
    <xf numFmtId="3" fontId="87" fillId="31" borderId="23" xfId="123" applyNumberFormat="1" applyFont="1" applyFill="1" applyBorder="1" applyAlignment="1">
      <alignment vertical="center"/>
    </xf>
    <xf numFmtId="3" fontId="87" fillId="32" borderId="23" xfId="123" applyNumberFormat="1" applyFont="1" applyFill="1" applyBorder="1" applyAlignment="1">
      <alignment horizontal="right" vertical="center"/>
    </xf>
    <xf numFmtId="3" fontId="87" fillId="31" borderId="23" xfId="131" applyNumberFormat="1" applyFont="1" applyFill="1" applyBorder="1" applyAlignment="1">
      <alignment vertical="center"/>
    </xf>
    <xf numFmtId="3" fontId="87" fillId="0" borderId="23" xfId="123" applyNumberFormat="1" applyFont="1" applyFill="1" applyBorder="1" applyAlignment="1">
      <alignment vertical="center"/>
    </xf>
    <xf numFmtId="182" fontId="88" fillId="0" borderId="0" xfId="0" applyFont="1" applyBorder="1"/>
    <xf numFmtId="3" fontId="91" fillId="31" borderId="23" xfId="123" applyNumberFormat="1" applyFont="1" applyFill="1" applyBorder="1" applyAlignment="1">
      <alignment vertical="center"/>
    </xf>
    <xf numFmtId="3" fontId="91" fillId="32" borderId="23" xfId="123" applyNumberFormat="1" applyFont="1" applyFill="1" applyBorder="1" applyAlignment="1">
      <alignment horizontal="right" vertical="center"/>
    </xf>
    <xf numFmtId="3" fontId="91" fillId="31" borderId="23" xfId="131" applyNumberFormat="1" applyFont="1" applyFill="1" applyBorder="1" applyAlignment="1">
      <alignment vertical="center"/>
    </xf>
    <xf numFmtId="3" fontId="91" fillId="0" borderId="23" xfId="123" applyNumberFormat="1" applyFont="1" applyFill="1" applyBorder="1" applyAlignment="1">
      <alignment vertical="center"/>
    </xf>
    <xf numFmtId="168" fontId="88" fillId="0" borderId="27" xfId="25" applyNumberFormat="1" applyFont="1" applyFill="1" applyBorder="1" applyAlignment="1">
      <alignment horizontal="left" indent="5"/>
    </xf>
    <xf numFmtId="168" fontId="88" fillId="0" borderId="27" xfId="25" applyNumberFormat="1" applyFont="1" applyFill="1" applyBorder="1" applyAlignment="1">
      <alignment horizontal="left" indent="2"/>
    </xf>
    <xf numFmtId="168" fontId="78" fillId="0" borderId="0" xfId="123" applyNumberFormat="1" applyFont="1" applyFill="1" applyBorder="1" applyAlignment="1">
      <alignment vertical="center"/>
    </xf>
    <xf numFmtId="3" fontId="91" fillId="0" borderId="25" xfId="123" applyNumberFormat="1" applyFont="1" applyFill="1" applyBorder="1" applyAlignment="1">
      <alignment vertical="center"/>
    </xf>
    <xf numFmtId="0" fontId="78" fillId="0" borderId="27" xfId="81" applyNumberFormat="1" applyFont="1" applyFill="1" applyBorder="1" applyAlignment="1">
      <alignment horizontal="left" vertical="center"/>
    </xf>
    <xf numFmtId="3" fontId="88" fillId="31" borderId="23" xfId="123" applyNumberFormat="1" applyFont="1" applyFill="1" applyBorder="1" applyAlignment="1">
      <alignment horizontal="right" vertical="center"/>
    </xf>
    <xf numFmtId="168" fontId="106" fillId="0" borderId="28" xfId="25" applyNumberFormat="1" applyFont="1" applyFill="1" applyBorder="1" applyAlignment="1">
      <alignment horizontal="left" indent="1"/>
    </xf>
    <xf numFmtId="168" fontId="106" fillId="0" borderId="19" xfId="123" applyNumberFormat="1" applyFont="1" applyFill="1" applyBorder="1" applyAlignment="1">
      <alignment vertical="center"/>
    </xf>
    <xf numFmtId="3" fontId="106" fillId="31" borderId="25" xfId="123" applyNumberFormat="1" applyFont="1" applyFill="1" applyBorder="1" applyAlignment="1">
      <alignment horizontal="right" vertical="center"/>
    </xf>
    <xf numFmtId="3" fontId="106" fillId="32" borderId="25" xfId="123" applyNumberFormat="1" applyFont="1" applyFill="1" applyBorder="1" applyAlignment="1">
      <alignment horizontal="right" vertical="center"/>
    </xf>
    <xf numFmtId="3" fontId="106" fillId="31" borderId="25" xfId="123" applyNumberFormat="1" applyFont="1" applyFill="1" applyBorder="1" applyAlignment="1">
      <alignment vertical="center"/>
    </xf>
    <xf numFmtId="182" fontId="107" fillId="0" borderId="0" xfId="81" applyFont="1" applyFill="1" applyAlignment="1">
      <alignment vertical="center"/>
    </xf>
    <xf numFmtId="3" fontId="89" fillId="0" borderId="0" xfId="0" applyNumberFormat="1" applyFont="1"/>
    <xf numFmtId="3" fontId="77" fillId="0" borderId="0" xfId="81" applyNumberFormat="1" applyFont="1" applyFill="1" applyAlignment="1">
      <alignment vertical="center"/>
    </xf>
    <xf numFmtId="3" fontId="108" fillId="33" borderId="0" xfId="0" applyNumberFormat="1" applyFont="1" applyFill="1" applyAlignment="1">
      <alignment horizontal="right" vertical="center" wrapText="1"/>
    </xf>
    <xf numFmtId="3" fontId="109" fillId="33" borderId="0" xfId="0" applyNumberFormat="1" applyFont="1" applyFill="1" applyAlignment="1">
      <alignment horizontal="right" vertical="center" wrapText="1"/>
    </xf>
    <xf numFmtId="182" fontId="110" fillId="34" borderId="0" xfId="80" quotePrefix="1" applyFont="1" applyFill="1" applyBorder="1" applyAlignment="1" applyProtection="1">
      <alignment horizontal="left" vertical="center"/>
      <protection locked="0"/>
    </xf>
    <xf numFmtId="182" fontId="106" fillId="34" borderId="0" xfId="81" applyFont="1" applyFill="1" applyBorder="1" applyAlignment="1">
      <alignment vertical="center"/>
    </xf>
    <xf numFmtId="16" fontId="106" fillId="34" borderId="0" xfId="81" applyNumberFormat="1" applyFont="1" applyFill="1" applyBorder="1" applyAlignment="1">
      <alignment horizontal="center" vertical="center"/>
    </xf>
    <xf numFmtId="168" fontId="78" fillId="0" borderId="27" xfId="25" applyNumberFormat="1" applyFont="1" applyFill="1" applyBorder="1" applyAlignment="1">
      <alignment vertical="center"/>
    </xf>
    <xf numFmtId="169" fontId="87" fillId="31" borderId="23" xfId="156" applyNumberFormat="1" applyFont="1" applyFill="1" applyBorder="1" applyAlignment="1">
      <alignment vertical="center"/>
    </xf>
    <xf numFmtId="169" fontId="87" fillId="32" borderId="23" xfId="156" applyNumberFormat="1" applyFont="1" applyFill="1" applyBorder="1" applyAlignment="1">
      <alignment horizontal="right" vertical="center"/>
    </xf>
    <xf numFmtId="169" fontId="91" fillId="31" borderId="23" xfId="156" applyNumberFormat="1" applyFont="1" applyFill="1" applyBorder="1" applyAlignment="1">
      <alignment vertical="center"/>
    </xf>
    <xf numFmtId="169" fontId="91" fillId="32" borderId="23" xfId="156" applyNumberFormat="1" applyFont="1" applyFill="1" applyBorder="1" applyAlignment="1">
      <alignment horizontal="right" vertical="center"/>
    </xf>
    <xf numFmtId="168" fontId="91" fillId="0" borderId="0" xfId="123" applyNumberFormat="1" applyFont="1" applyFill="1" applyAlignment="1">
      <alignment horizontal="left" indent="4"/>
    </xf>
    <xf numFmtId="169" fontId="91" fillId="31" borderId="23" xfId="156" applyNumberFormat="1" applyFont="1" applyFill="1" applyBorder="1" applyAlignment="1">
      <alignment horizontal="right" vertical="center"/>
    </xf>
    <xf numFmtId="169" fontId="87" fillId="31" borderId="23" xfId="160" applyNumberFormat="1" applyFont="1" applyFill="1" applyBorder="1" applyAlignment="1">
      <alignment vertical="center"/>
    </xf>
    <xf numFmtId="169" fontId="91" fillId="31" borderId="23" xfId="160" applyNumberFormat="1" applyFont="1" applyFill="1" applyBorder="1" applyAlignment="1">
      <alignment vertical="center"/>
    </xf>
    <xf numFmtId="169" fontId="91" fillId="0" borderId="23" xfId="156" applyNumberFormat="1" applyFont="1" applyFill="1" applyBorder="1" applyAlignment="1">
      <alignment vertical="center"/>
    </xf>
    <xf numFmtId="169" fontId="91" fillId="31" borderId="25" xfId="156" applyNumberFormat="1" applyFont="1" applyFill="1" applyBorder="1" applyAlignment="1">
      <alignment vertical="center"/>
    </xf>
    <xf numFmtId="169" fontId="91" fillId="32" borderId="25" xfId="156" applyNumberFormat="1" applyFont="1" applyFill="1" applyBorder="1" applyAlignment="1">
      <alignment horizontal="right" vertical="center"/>
    </xf>
    <xf numFmtId="182" fontId="94" fillId="0" borderId="27" xfId="81" applyNumberFormat="1" applyFont="1" applyFill="1" applyBorder="1" applyAlignment="1">
      <alignment horizontal="left" vertical="center"/>
    </xf>
    <xf numFmtId="182" fontId="94" fillId="0" borderId="0" xfId="81" applyFont="1" applyFill="1" applyBorder="1" applyAlignment="1">
      <alignment vertical="center"/>
    </xf>
    <xf numFmtId="49" fontId="94" fillId="0" borderId="23" xfId="81" applyNumberFormat="1" applyFont="1" applyFill="1" applyBorder="1" applyAlignment="1">
      <alignment horizontal="center" vertical="center"/>
    </xf>
    <xf numFmtId="49" fontId="94" fillId="32" borderId="23" xfId="81" applyNumberFormat="1" applyFont="1" applyFill="1" applyBorder="1" applyAlignment="1">
      <alignment horizontal="center" vertical="center"/>
    </xf>
    <xf numFmtId="186" fontId="87" fillId="0" borderId="0" xfId="123" applyNumberFormat="1" applyFont="1" applyFill="1" applyBorder="1" applyAlignment="1">
      <alignment vertical="center"/>
    </xf>
    <xf numFmtId="4" fontId="87" fillId="31" borderId="23" xfId="156" applyNumberFormat="1" applyFont="1" applyFill="1" applyBorder="1" applyAlignment="1">
      <alignment vertical="center"/>
    </xf>
    <xf numFmtId="4" fontId="87" fillId="32" borderId="23" xfId="156" applyNumberFormat="1" applyFont="1" applyFill="1" applyBorder="1" applyAlignment="1">
      <alignment horizontal="right" vertical="center"/>
    </xf>
    <xf numFmtId="186" fontId="91" fillId="0" borderId="0" xfId="123" applyNumberFormat="1" applyFont="1" applyFill="1" applyBorder="1" applyAlignment="1">
      <alignment vertical="center"/>
    </xf>
    <xf numFmtId="4" fontId="91" fillId="31" borderId="23" xfId="156" applyNumberFormat="1" applyFont="1" applyFill="1" applyBorder="1" applyAlignment="1">
      <alignment vertical="center"/>
    </xf>
    <xf numFmtId="4" fontId="91" fillId="32" borderId="23" xfId="156" applyNumberFormat="1" applyFont="1" applyFill="1" applyBorder="1" applyAlignment="1">
      <alignment horizontal="right" vertical="center"/>
    </xf>
    <xf numFmtId="4" fontId="91" fillId="0" borderId="23" xfId="156" applyNumberFormat="1" applyFont="1" applyFill="1" applyBorder="1" applyAlignment="1">
      <alignment vertical="center"/>
    </xf>
    <xf numFmtId="186" fontId="91" fillId="0" borderId="19" xfId="123" applyNumberFormat="1" applyFont="1" applyFill="1" applyBorder="1" applyAlignment="1">
      <alignment vertical="center"/>
    </xf>
    <xf numFmtId="186" fontId="91" fillId="31" borderId="25" xfId="156" applyNumberFormat="1" applyFont="1" applyFill="1" applyBorder="1" applyAlignment="1">
      <alignment vertical="center"/>
    </xf>
    <xf numFmtId="186" fontId="91" fillId="32" borderId="25" xfId="156" applyNumberFormat="1" applyFont="1" applyFill="1" applyBorder="1" applyAlignment="1">
      <alignment horizontal="right" vertical="center"/>
    </xf>
    <xf numFmtId="4" fontId="87" fillId="31" borderId="23" xfId="156" applyNumberFormat="1" applyFont="1" applyFill="1" applyBorder="1" applyAlignment="1">
      <alignment horizontal="right" vertical="center"/>
    </xf>
    <xf numFmtId="187" fontId="87" fillId="31" borderId="23" xfId="156" applyNumberFormat="1" applyFont="1" applyFill="1" applyBorder="1" applyAlignment="1">
      <alignment vertical="center"/>
    </xf>
    <xf numFmtId="187" fontId="87" fillId="32" borderId="23" xfId="156" applyNumberFormat="1" applyFont="1" applyFill="1" applyBorder="1" applyAlignment="1">
      <alignment horizontal="right" vertical="center"/>
    </xf>
    <xf numFmtId="182" fontId="87" fillId="0" borderId="0" xfId="81" applyFont="1" applyFill="1" applyBorder="1" applyAlignment="1">
      <alignment vertical="center"/>
    </xf>
    <xf numFmtId="49" fontId="87" fillId="0" borderId="23" xfId="81" applyNumberFormat="1" applyFont="1" applyFill="1" applyBorder="1" applyAlignment="1">
      <alignment horizontal="center" vertical="center"/>
    </xf>
    <xf numFmtId="49" fontId="87" fillId="32" borderId="23" xfId="81" applyNumberFormat="1" applyFont="1" applyFill="1" applyBorder="1" applyAlignment="1">
      <alignment horizontal="center" vertical="center"/>
    </xf>
    <xf numFmtId="167" fontId="88" fillId="0" borderId="0" xfId="123" applyNumberFormat="1" applyFont="1" applyFill="1" applyBorder="1" applyAlignment="1">
      <alignment vertical="center"/>
    </xf>
    <xf numFmtId="167" fontId="87" fillId="31" borderId="23" xfId="123" applyNumberFormat="1" applyFont="1" applyFill="1" applyBorder="1" applyAlignment="1">
      <alignment horizontal="right" vertical="center"/>
    </xf>
    <xf numFmtId="167" fontId="87" fillId="32" borderId="23" xfId="123" applyNumberFormat="1" applyFont="1" applyFill="1" applyBorder="1" applyAlignment="1">
      <alignment horizontal="right" vertical="center"/>
    </xf>
    <xf numFmtId="167" fontId="87" fillId="31" borderId="23" xfId="123" applyNumberFormat="1" applyFont="1" applyFill="1" applyBorder="1" applyAlignment="1">
      <alignment vertical="center"/>
    </xf>
    <xf numFmtId="168" fontId="91" fillId="0" borderId="0" xfId="125" applyNumberFormat="1" applyFont="1" applyFill="1" applyBorder="1" applyAlignment="1">
      <alignment vertical="center"/>
    </xf>
    <xf numFmtId="169" fontId="88" fillId="0" borderId="0" xfId="156" applyNumberFormat="1" applyFont="1" applyFill="1" applyBorder="1" applyAlignment="1">
      <alignment vertical="center"/>
    </xf>
    <xf numFmtId="169" fontId="88" fillId="31" borderId="23" xfId="156" applyNumberFormat="1" applyFont="1" applyFill="1" applyBorder="1" applyAlignment="1">
      <alignment horizontal="right" vertical="center"/>
    </xf>
    <xf numFmtId="169" fontId="88" fillId="32" borderId="23" xfId="156" applyNumberFormat="1" applyFont="1" applyFill="1" applyBorder="1" applyAlignment="1">
      <alignment horizontal="right" vertical="center"/>
    </xf>
    <xf numFmtId="169" fontId="88" fillId="31" borderId="23" xfId="156" applyNumberFormat="1" applyFont="1" applyFill="1" applyBorder="1" applyAlignment="1">
      <alignment vertical="center"/>
    </xf>
    <xf numFmtId="169" fontId="88" fillId="0" borderId="23" xfId="156" applyNumberFormat="1" applyFont="1" applyFill="1" applyBorder="1" applyAlignment="1">
      <alignment vertical="center"/>
    </xf>
    <xf numFmtId="169" fontId="87" fillId="0" borderId="23" xfId="156" applyNumberFormat="1" applyFont="1" applyFill="1" applyBorder="1" applyAlignment="1">
      <alignment vertical="center"/>
    </xf>
    <xf numFmtId="3" fontId="87" fillId="31" borderId="23" xfId="156" applyNumberFormat="1" applyFont="1" applyFill="1" applyBorder="1" applyAlignment="1">
      <alignment vertical="center"/>
    </xf>
    <xf numFmtId="3" fontId="87" fillId="32" borderId="23" xfId="156" applyNumberFormat="1" applyFont="1" applyFill="1" applyBorder="1" applyAlignment="1">
      <alignment horizontal="right" vertical="center"/>
    </xf>
    <xf numFmtId="165" fontId="91" fillId="31" borderId="23" xfId="123" applyFont="1" applyFill="1" applyBorder="1" applyAlignment="1">
      <alignment vertical="center"/>
    </xf>
    <xf numFmtId="165" fontId="91" fillId="32" borderId="23" xfId="123" applyFont="1" applyFill="1" applyBorder="1" applyAlignment="1">
      <alignment horizontal="right" vertical="center"/>
    </xf>
    <xf numFmtId="165" fontId="91" fillId="0" borderId="23" xfId="123" applyFont="1" applyFill="1" applyBorder="1" applyAlignment="1">
      <alignment vertical="center"/>
    </xf>
    <xf numFmtId="168" fontId="111" fillId="0" borderId="27" xfId="25" applyNumberFormat="1" applyFont="1" applyFill="1" applyBorder="1" applyAlignment="1">
      <alignment horizontal="left" indent="2"/>
    </xf>
    <xf numFmtId="169" fontId="111" fillId="0" borderId="0" xfId="156" applyNumberFormat="1" applyFont="1" applyFill="1" applyBorder="1" applyAlignment="1">
      <alignment vertical="center"/>
    </xf>
    <xf numFmtId="168" fontId="111" fillId="31" borderId="23" xfId="123" applyNumberFormat="1" applyFont="1" applyFill="1" applyBorder="1" applyAlignment="1">
      <alignment vertical="center"/>
    </xf>
    <xf numFmtId="168" fontId="111" fillId="32" borderId="23" xfId="123" applyNumberFormat="1" applyFont="1" applyFill="1" applyBorder="1" applyAlignment="1">
      <alignment horizontal="right" vertical="center"/>
    </xf>
    <xf numFmtId="168" fontId="111" fillId="31" borderId="23" xfId="123" applyNumberFormat="1" applyFont="1" applyFill="1" applyBorder="1" applyAlignment="1">
      <alignment horizontal="right" vertical="center"/>
    </xf>
    <xf numFmtId="168" fontId="111" fillId="0" borderId="23" xfId="123" applyNumberFormat="1" applyFont="1" applyFill="1" applyBorder="1" applyAlignment="1">
      <alignment vertical="center"/>
    </xf>
    <xf numFmtId="165" fontId="91" fillId="31" borderId="23" xfId="123" applyNumberFormat="1" applyFont="1" applyFill="1" applyBorder="1" applyAlignment="1">
      <alignment vertical="center"/>
    </xf>
    <xf numFmtId="168" fontId="112" fillId="0" borderId="27" xfId="25" applyNumberFormat="1" applyFont="1" applyFill="1" applyBorder="1" applyAlignment="1">
      <alignment horizontal="left" indent="2"/>
    </xf>
    <xf numFmtId="169" fontId="112" fillId="0" borderId="0" xfId="156" applyNumberFormat="1" applyFont="1" applyFill="1" applyBorder="1" applyAlignment="1">
      <alignment vertical="center"/>
    </xf>
    <xf numFmtId="168" fontId="112" fillId="32" borderId="23" xfId="123" applyNumberFormat="1" applyFont="1" applyFill="1" applyBorder="1" applyAlignment="1">
      <alignment horizontal="right" vertical="center"/>
    </xf>
    <xf numFmtId="167" fontId="91" fillId="31" borderId="23" xfId="125" applyNumberFormat="1" applyFont="1" applyFill="1" applyBorder="1" applyAlignment="1">
      <alignment vertical="center"/>
    </xf>
    <xf numFmtId="167" fontId="91" fillId="32" borderId="23" xfId="125" applyNumberFormat="1" applyFont="1" applyFill="1" applyBorder="1" applyAlignment="1">
      <alignment horizontal="right" vertical="center"/>
    </xf>
    <xf numFmtId="168" fontId="105" fillId="0" borderId="27" xfId="25" applyNumberFormat="1" applyFont="1" applyFill="1" applyBorder="1" applyAlignment="1">
      <alignment horizontal="left" indent="2"/>
    </xf>
    <xf numFmtId="169" fontId="105" fillId="0" borderId="0" xfId="156" applyNumberFormat="1" applyFont="1" applyFill="1" applyBorder="1" applyAlignment="1">
      <alignment vertical="center"/>
    </xf>
    <xf numFmtId="168" fontId="105" fillId="31" borderId="23" xfId="123" applyNumberFormat="1" applyFont="1" applyFill="1" applyBorder="1" applyAlignment="1">
      <alignment vertical="center"/>
    </xf>
    <xf numFmtId="168" fontId="105" fillId="32" borderId="23" xfId="123" applyNumberFormat="1" applyFont="1" applyFill="1" applyBorder="1" applyAlignment="1">
      <alignment horizontal="right" vertical="center"/>
    </xf>
    <xf numFmtId="168" fontId="111" fillId="31" borderId="23" xfId="125" applyNumberFormat="1" applyFont="1" applyFill="1" applyBorder="1" applyAlignment="1">
      <alignment vertical="center"/>
    </xf>
    <xf numFmtId="168" fontId="111" fillId="0" borderId="0" xfId="123" applyNumberFormat="1" applyFont="1" applyFill="1" applyAlignment="1">
      <alignment vertical="center"/>
    </xf>
    <xf numFmtId="168" fontId="91" fillId="0" borderId="23" xfId="123" applyNumberFormat="1" applyFont="1" applyFill="1" applyBorder="1" applyAlignment="1">
      <alignment horizontal="center" vertical="center"/>
    </xf>
    <xf numFmtId="167" fontId="91" fillId="31" borderId="23" xfId="123" applyNumberFormat="1" applyFont="1" applyFill="1" applyBorder="1" applyAlignment="1">
      <alignment vertical="center"/>
    </xf>
    <xf numFmtId="167" fontId="91" fillId="32" borderId="23" xfId="123" applyNumberFormat="1" applyFont="1" applyFill="1" applyBorder="1" applyAlignment="1">
      <alignment horizontal="right" vertical="center"/>
    </xf>
    <xf numFmtId="169" fontId="87" fillId="31" borderId="23" xfId="156" applyNumberFormat="1" applyFont="1" applyFill="1" applyBorder="1" applyAlignment="1">
      <alignment horizontal="right" vertical="center"/>
    </xf>
    <xf numFmtId="168" fontId="113" fillId="31" borderId="23" xfId="123" applyNumberFormat="1" applyFont="1" applyFill="1" applyBorder="1" applyAlignment="1">
      <alignment horizontal="right" vertical="center"/>
    </xf>
    <xf numFmtId="168" fontId="113" fillId="32" borderId="23" xfId="123" applyNumberFormat="1" applyFont="1" applyFill="1" applyBorder="1" applyAlignment="1">
      <alignment horizontal="right" vertical="center"/>
    </xf>
    <xf numFmtId="168" fontId="113" fillId="0" borderId="23" xfId="123" applyNumberFormat="1" applyFont="1" applyFill="1" applyBorder="1" applyAlignment="1">
      <alignment horizontal="right" vertical="center"/>
    </xf>
    <xf numFmtId="168" fontId="111" fillId="0" borderId="23" xfId="123" applyNumberFormat="1" applyFont="1" applyFill="1" applyBorder="1" applyAlignment="1">
      <alignment horizontal="right" vertical="center"/>
    </xf>
    <xf numFmtId="186" fontId="87" fillId="0" borderId="0" xfId="125" applyNumberFormat="1" applyFont="1" applyFill="1" applyBorder="1" applyAlignment="1">
      <alignment vertical="center"/>
    </xf>
    <xf numFmtId="169" fontId="87" fillId="31" borderId="23" xfId="160" applyNumberFormat="1" applyFont="1" applyFill="1" applyBorder="1" applyAlignment="1">
      <alignment horizontal="right" vertical="center"/>
    </xf>
    <xf numFmtId="3" fontId="87" fillId="32" borderId="23" xfId="160" applyNumberFormat="1" applyFont="1" applyFill="1" applyBorder="1" applyAlignment="1">
      <alignment horizontal="right" vertical="center"/>
    </xf>
    <xf numFmtId="3" fontId="87" fillId="31" borderId="23" xfId="160" applyNumberFormat="1" applyFont="1" applyFill="1" applyBorder="1" applyAlignment="1">
      <alignment vertical="center"/>
    </xf>
    <xf numFmtId="3" fontId="87" fillId="0" borderId="23" xfId="160" applyNumberFormat="1" applyFont="1" applyFill="1" applyBorder="1" applyAlignment="1">
      <alignment vertical="center"/>
    </xf>
    <xf numFmtId="168" fontId="91" fillId="0" borderId="27" xfId="125" applyNumberFormat="1" applyFont="1" applyFill="1" applyBorder="1" applyAlignment="1">
      <alignment horizontal="left" indent="2"/>
    </xf>
    <xf numFmtId="186" fontId="91" fillId="0" borderId="0" xfId="125" applyNumberFormat="1" applyFont="1" applyFill="1" applyBorder="1" applyAlignment="1">
      <alignment vertical="center"/>
    </xf>
    <xf numFmtId="4" fontId="91" fillId="31" borderId="23" xfId="160" applyNumberFormat="1" applyFont="1" applyFill="1" applyBorder="1" applyAlignment="1">
      <alignment horizontal="right" vertical="center"/>
    </xf>
    <xf numFmtId="4" fontId="91" fillId="32" borderId="23" xfId="160" applyNumberFormat="1" applyFont="1" applyFill="1" applyBorder="1" applyAlignment="1">
      <alignment horizontal="right" vertical="center"/>
    </xf>
    <xf numFmtId="4" fontId="91" fillId="31" borderId="23" xfId="160" applyNumberFormat="1" applyFont="1" applyFill="1" applyBorder="1" applyAlignment="1">
      <alignment vertical="center"/>
    </xf>
    <xf numFmtId="4" fontId="91" fillId="0" borderId="23" xfId="160" applyNumberFormat="1" applyFont="1" applyFill="1" applyBorder="1" applyAlignment="1">
      <alignment vertical="center"/>
    </xf>
    <xf numFmtId="4" fontId="87" fillId="32" borderId="23" xfId="160" applyNumberFormat="1" applyFont="1" applyFill="1" applyBorder="1" applyAlignment="1">
      <alignment horizontal="right" vertical="center"/>
    </xf>
    <xf numFmtId="186" fontId="91" fillId="0" borderId="19" xfId="125" applyNumberFormat="1" applyFont="1" applyFill="1" applyBorder="1" applyAlignment="1">
      <alignment vertical="center"/>
    </xf>
    <xf numFmtId="186" fontId="91" fillId="31" borderId="25" xfId="160" applyNumberFormat="1" applyFont="1" applyFill="1" applyBorder="1" applyAlignment="1">
      <alignment vertical="center"/>
    </xf>
    <xf numFmtId="186" fontId="91" fillId="32" borderId="25" xfId="160" applyNumberFormat="1" applyFont="1" applyFill="1" applyBorder="1" applyAlignment="1">
      <alignment horizontal="right" vertical="center"/>
    </xf>
    <xf numFmtId="165" fontId="77" fillId="0" borderId="0" xfId="123" applyFont="1" applyFill="1" applyAlignment="1">
      <alignment vertical="center"/>
    </xf>
    <xf numFmtId="182" fontId="114" fillId="0" borderId="0" xfId="0" applyFont="1" applyAlignment="1">
      <alignment horizontal="center" vertical="center"/>
    </xf>
    <xf numFmtId="0" fontId="115" fillId="31" borderId="0" xfId="129" applyFont="1" applyFill="1"/>
    <xf numFmtId="0" fontId="116" fillId="0" borderId="0" xfId="129" applyFont="1" applyFill="1"/>
    <xf numFmtId="0" fontId="116" fillId="0" borderId="0" xfId="129" applyFont="1"/>
    <xf numFmtId="182" fontId="117" fillId="35" borderId="0" xfId="0" applyFont="1" applyFill="1" applyAlignment="1">
      <alignment vertical="center"/>
    </xf>
    <xf numFmtId="0" fontId="116" fillId="35" borderId="0" xfId="129" applyFont="1" applyFill="1"/>
    <xf numFmtId="182" fontId="118" fillId="35" borderId="0" xfId="0" applyFont="1" applyFill="1" applyAlignment="1">
      <alignment horizontal="left" vertical="center"/>
    </xf>
    <xf numFmtId="0" fontId="119" fillId="31" borderId="24" xfId="129" applyFont="1" applyFill="1" applyBorder="1"/>
    <xf numFmtId="49" fontId="86" fillId="0" borderId="11" xfId="81" applyNumberFormat="1" applyFont="1" applyFill="1" applyBorder="1" applyAlignment="1">
      <alignment horizontal="center" vertical="center"/>
    </xf>
    <xf numFmtId="0" fontId="86" fillId="0" borderId="11" xfId="81" applyNumberFormat="1" applyFont="1" applyFill="1" applyBorder="1" applyAlignment="1">
      <alignment horizontal="center" vertical="center"/>
    </xf>
    <xf numFmtId="168" fontId="88" fillId="31" borderId="0" xfId="123" applyNumberFormat="1" applyFont="1" applyFill="1" applyBorder="1" applyAlignment="1">
      <alignment vertical="center"/>
    </xf>
    <xf numFmtId="168" fontId="88" fillId="0" borderId="28" xfId="25" applyNumberFormat="1" applyFont="1" applyFill="1" applyBorder="1" applyAlignment="1">
      <alignment horizontal="left" indent="1"/>
    </xf>
    <xf numFmtId="168" fontId="88" fillId="31" borderId="25" xfId="123" applyNumberFormat="1" applyFont="1" applyFill="1" applyBorder="1" applyAlignment="1">
      <alignment vertical="center"/>
    </xf>
    <xf numFmtId="165" fontId="116" fillId="0" borderId="0" xfId="129" applyNumberFormat="1" applyFont="1" applyFill="1"/>
    <xf numFmtId="168" fontId="116" fillId="0" borderId="0" xfId="129" applyNumberFormat="1" applyFont="1" applyFill="1"/>
    <xf numFmtId="189" fontId="120" fillId="31" borderId="0" xfId="130" applyNumberFormat="1" applyFont="1" applyFill="1"/>
    <xf numFmtId="0" fontId="116" fillId="31" borderId="0" xfId="129" applyFont="1" applyFill="1"/>
    <xf numFmtId="168" fontId="116" fillId="31" borderId="0" xfId="129" applyNumberFormat="1" applyFont="1" applyFill="1"/>
    <xf numFmtId="1" fontId="90" fillId="0" borderId="0" xfId="0" applyNumberFormat="1" applyFont="1" applyAlignment="1">
      <alignment horizontal="center" vertical="center"/>
    </xf>
    <xf numFmtId="182" fontId="110" fillId="34" borderId="33" xfId="0" applyFont="1" applyFill="1" applyBorder="1" applyAlignment="1">
      <alignment horizontal="center" vertical="center"/>
    </xf>
    <xf numFmtId="182" fontId="110" fillId="34" borderId="34" xfId="0" applyFont="1" applyFill="1" applyBorder="1" applyAlignment="1">
      <alignment horizontal="center" vertical="center"/>
    </xf>
    <xf numFmtId="182" fontId="110" fillId="34" borderId="34" xfId="0" applyFont="1" applyFill="1" applyBorder="1" applyAlignment="1">
      <alignment horizontal="center" vertical="center" wrapText="1"/>
    </xf>
    <xf numFmtId="182" fontId="110" fillId="34" borderId="35" xfId="0" applyFont="1" applyFill="1" applyBorder="1" applyAlignment="1">
      <alignment horizontal="center" vertical="center"/>
    </xf>
    <xf numFmtId="182" fontId="90" fillId="36" borderId="36" xfId="0" applyFont="1" applyFill="1" applyBorder="1" applyAlignment="1">
      <alignment vertical="center"/>
    </xf>
    <xf numFmtId="182" fontId="90" fillId="36" borderId="37" xfId="0" applyFont="1" applyFill="1" applyBorder="1" applyAlignment="1">
      <alignment horizontal="center" vertical="center"/>
    </xf>
    <xf numFmtId="3" fontId="90" fillId="36" borderId="37" xfId="0" applyNumberFormat="1" applyFont="1" applyFill="1" applyBorder="1" applyAlignment="1">
      <alignment horizontal="center" vertical="center" wrapText="1"/>
    </xf>
    <xf numFmtId="17" fontId="90" fillId="36" borderId="38" xfId="0" applyNumberFormat="1" applyFont="1" applyFill="1" applyBorder="1" applyAlignment="1">
      <alignment horizontal="center" vertical="center"/>
    </xf>
    <xf numFmtId="182" fontId="90" fillId="0" borderId="36" xfId="0" applyFont="1" applyBorder="1" applyAlignment="1">
      <alignment vertical="center"/>
    </xf>
    <xf numFmtId="182" fontId="90" fillId="0" borderId="37" xfId="0" applyFont="1" applyBorder="1" applyAlignment="1">
      <alignment horizontal="center" vertical="center"/>
    </xf>
    <xf numFmtId="3" fontId="90" fillId="0" borderId="37" xfId="0" applyNumberFormat="1" applyFont="1" applyFill="1" applyBorder="1" applyAlignment="1">
      <alignment horizontal="center" vertical="center" wrapText="1"/>
    </xf>
    <xf numFmtId="3" fontId="90" fillId="31" borderId="37" xfId="0" applyNumberFormat="1" applyFont="1" applyFill="1" applyBorder="1" applyAlignment="1">
      <alignment horizontal="center" vertical="center" wrapText="1"/>
    </xf>
    <xf numFmtId="17" fontId="90" fillId="0" borderId="38" xfId="0" applyNumberFormat="1" applyFont="1" applyBorder="1" applyAlignment="1">
      <alignment horizontal="center" vertical="center"/>
    </xf>
    <xf numFmtId="182" fontId="90" fillId="31" borderId="36" xfId="0" applyFont="1" applyFill="1" applyBorder="1" applyAlignment="1">
      <alignment vertical="center"/>
    </xf>
    <xf numFmtId="182" fontId="90" fillId="31" borderId="37" xfId="0" applyFont="1" applyFill="1" applyBorder="1" applyAlignment="1">
      <alignment horizontal="center" vertical="center"/>
    </xf>
    <xf numFmtId="17" fontId="90" fillId="31" borderId="38" xfId="0" applyNumberFormat="1" applyFont="1" applyFill="1" applyBorder="1" applyAlignment="1">
      <alignment horizontal="center" vertical="center"/>
    </xf>
    <xf numFmtId="182" fontId="90" fillId="36" borderId="36" xfId="0" applyFont="1" applyFill="1" applyBorder="1"/>
    <xf numFmtId="182" fontId="90" fillId="36" borderId="37" xfId="0" applyFont="1" applyFill="1" applyBorder="1" applyAlignment="1">
      <alignment horizontal="center"/>
    </xf>
    <xf numFmtId="1" fontId="90" fillId="36" borderId="37" xfId="0" applyNumberFormat="1" applyFont="1" applyFill="1" applyBorder="1" applyAlignment="1">
      <alignment horizontal="center"/>
    </xf>
    <xf numFmtId="17" fontId="90" fillId="36" borderId="38" xfId="0" applyNumberFormat="1" applyFont="1" applyFill="1" applyBorder="1" applyAlignment="1">
      <alignment horizontal="center"/>
    </xf>
    <xf numFmtId="182" fontId="90" fillId="0" borderId="36" xfId="0" applyFont="1" applyBorder="1"/>
    <xf numFmtId="182" fontId="90" fillId="0" borderId="37" xfId="0" applyFont="1" applyBorder="1" applyAlignment="1">
      <alignment horizontal="center"/>
    </xf>
    <xf numFmtId="1" fontId="90" fillId="0" borderId="37" xfId="0" applyNumberFormat="1" applyFont="1" applyBorder="1" applyAlignment="1">
      <alignment horizontal="center"/>
    </xf>
    <xf numFmtId="17" fontId="90" fillId="31" borderId="38" xfId="0" applyNumberFormat="1" applyFont="1" applyFill="1" applyBorder="1" applyAlignment="1">
      <alignment horizontal="center"/>
    </xf>
    <xf numFmtId="0" fontId="90" fillId="0" borderId="0" xfId="0" applyNumberFormat="1" applyFont="1" applyFill="1" applyAlignment="1">
      <alignment horizontal="center" vertical="center"/>
    </xf>
    <xf numFmtId="182" fontId="90" fillId="0" borderId="36" xfId="0" applyFont="1" applyFill="1" applyBorder="1" applyAlignment="1">
      <alignment vertical="center"/>
    </xf>
    <xf numFmtId="3" fontId="90" fillId="0" borderId="37" xfId="0" applyNumberFormat="1" applyFont="1" applyFill="1" applyBorder="1" applyAlignment="1">
      <alignment horizontal="center" vertical="center"/>
    </xf>
    <xf numFmtId="17" fontId="90" fillId="0" borderId="38" xfId="0" applyNumberFormat="1" applyFont="1" applyFill="1" applyBorder="1" applyAlignment="1">
      <alignment horizontal="center" vertical="center"/>
    </xf>
    <xf numFmtId="3" fontId="90" fillId="36" borderId="37" xfId="0" applyNumberFormat="1" applyFont="1" applyFill="1" applyBorder="1" applyAlignment="1">
      <alignment horizontal="center" vertical="center"/>
    </xf>
    <xf numFmtId="182" fontId="90" fillId="0" borderId="37" xfId="0" applyFont="1" applyFill="1" applyBorder="1" applyAlignment="1">
      <alignment horizontal="center" vertical="center"/>
    </xf>
    <xf numFmtId="1" fontId="90" fillId="36" borderId="37" xfId="0" applyNumberFormat="1" applyFont="1" applyFill="1" applyBorder="1" applyAlignment="1">
      <alignment horizontal="center" vertical="center"/>
    </xf>
    <xf numFmtId="1" fontId="90" fillId="0" borderId="37" xfId="0" applyNumberFormat="1" applyFont="1" applyFill="1" applyBorder="1" applyAlignment="1">
      <alignment horizontal="center" vertical="center"/>
    </xf>
    <xf numFmtId="1" fontId="90" fillId="0" borderId="37" xfId="0" applyNumberFormat="1" applyFont="1" applyBorder="1" applyAlignment="1">
      <alignment horizontal="center" vertical="center"/>
    </xf>
    <xf numFmtId="182" fontId="90" fillId="36" borderId="39" xfId="0" applyFont="1" applyFill="1" applyBorder="1"/>
    <xf numFmtId="182" fontId="90" fillId="36" borderId="40" xfId="0" applyFont="1" applyFill="1" applyBorder="1" applyAlignment="1">
      <alignment horizontal="center"/>
    </xf>
    <xf numFmtId="1" fontId="90" fillId="36" borderId="40" xfId="0" applyNumberFormat="1" applyFont="1" applyFill="1" applyBorder="1" applyAlignment="1">
      <alignment horizontal="center"/>
    </xf>
    <xf numFmtId="17" fontId="90" fillId="36" borderId="41" xfId="0" applyNumberFormat="1" applyFont="1" applyFill="1" applyBorder="1" applyAlignment="1">
      <alignment horizontal="center"/>
    </xf>
    <xf numFmtId="3" fontId="113" fillId="36" borderId="42" xfId="0" applyNumberFormat="1" applyFont="1" applyFill="1" applyBorder="1" applyAlignment="1">
      <alignment horizontal="left" vertical="center"/>
    </xf>
    <xf numFmtId="3" fontId="113" fillId="36" borderId="43" xfId="0" applyNumberFormat="1" applyFont="1" applyFill="1" applyBorder="1" applyAlignment="1">
      <alignment vertical="center"/>
    </xf>
    <xf numFmtId="3" fontId="113" fillId="36" borderId="43" xfId="0" applyNumberFormat="1" applyFont="1" applyFill="1" applyBorder="1" applyAlignment="1">
      <alignment horizontal="center" vertical="center"/>
    </xf>
    <xf numFmtId="3" fontId="113" fillId="36" borderId="44" xfId="0" applyNumberFormat="1" applyFont="1" applyFill="1" applyBorder="1" applyAlignment="1">
      <alignment vertical="center"/>
    </xf>
    <xf numFmtId="1" fontId="74" fillId="0" borderId="0" xfId="123" applyNumberFormat="1" applyFont="1" applyAlignment="1">
      <alignment horizontal="center" vertical="center"/>
    </xf>
    <xf numFmtId="182" fontId="90" fillId="36" borderId="45" xfId="0" applyFont="1" applyFill="1" applyBorder="1" applyAlignment="1">
      <alignment vertical="center"/>
    </xf>
    <xf numFmtId="3" fontId="88" fillId="36" borderId="46" xfId="0" applyNumberFormat="1" applyFont="1" applyFill="1" applyBorder="1" applyAlignment="1">
      <alignment horizontal="center" vertical="center" wrapText="1"/>
    </xf>
    <xf numFmtId="3" fontId="88" fillId="36" borderId="47" xfId="0" applyNumberFormat="1" applyFont="1" applyFill="1" applyBorder="1" applyAlignment="1">
      <alignment horizontal="center" vertical="center" wrapText="1"/>
    </xf>
    <xf numFmtId="3" fontId="88" fillId="31" borderId="37" xfId="0" applyNumberFormat="1" applyFont="1" applyFill="1" applyBorder="1" applyAlignment="1">
      <alignment horizontal="center" vertical="center" wrapText="1"/>
    </xf>
    <xf numFmtId="3" fontId="88" fillId="31" borderId="38" xfId="0" applyNumberFormat="1" applyFont="1" applyFill="1" applyBorder="1" applyAlignment="1">
      <alignment horizontal="center" vertical="center" wrapText="1"/>
    </xf>
    <xf numFmtId="3" fontId="88" fillId="36" borderId="37" xfId="0" applyNumberFormat="1" applyFont="1" applyFill="1" applyBorder="1" applyAlignment="1">
      <alignment horizontal="center" vertical="center" wrapText="1"/>
    </xf>
    <xf numFmtId="3" fontId="88" fillId="36" borderId="38" xfId="0" applyNumberFormat="1" applyFont="1" applyFill="1" applyBorder="1" applyAlignment="1">
      <alignment horizontal="center" vertical="center" wrapText="1"/>
    </xf>
    <xf numFmtId="182" fontId="90" fillId="36" borderId="48" xfId="0" applyFont="1" applyFill="1" applyBorder="1" applyAlignment="1">
      <alignment vertical="center"/>
    </xf>
    <xf numFmtId="3" fontId="88" fillId="36" borderId="49" xfId="0" applyNumberFormat="1" applyFont="1" applyFill="1" applyBorder="1" applyAlignment="1">
      <alignment horizontal="center" vertical="center" wrapText="1"/>
    </xf>
    <xf numFmtId="3" fontId="88" fillId="36" borderId="50" xfId="0" applyNumberFormat="1" applyFont="1" applyFill="1" applyBorder="1" applyAlignment="1">
      <alignment horizontal="center" vertical="center" wrapText="1"/>
    </xf>
    <xf numFmtId="3" fontId="113" fillId="36" borderId="51" xfId="0" applyNumberFormat="1" applyFont="1" applyFill="1" applyBorder="1" applyAlignment="1">
      <alignment vertical="center"/>
    </xf>
    <xf numFmtId="1" fontId="0" fillId="0" borderId="0" xfId="123" applyNumberFormat="1" applyFont="1"/>
    <xf numFmtId="165" fontId="91" fillId="0" borderId="23" xfId="123" applyNumberFormat="1" applyFont="1" applyFill="1" applyBorder="1" applyAlignment="1">
      <alignment vertical="center"/>
    </xf>
    <xf numFmtId="167" fontId="91" fillId="0" borderId="23" xfId="125" applyNumberFormat="1" applyFont="1" applyFill="1" applyBorder="1" applyAlignment="1">
      <alignment vertical="center"/>
    </xf>
    <xf numFmtId="168" fontId="105" fillId="0" borderId="23" xfId="123" applyNumberFormat="1" applyFont="1" applyFill="1" applyBorder="1" applyAlignment="1">
      <alignment vertical="center"/>
    </xf>
    <xf numFmtId="167" fontId="91" fillId="0" borderId="23" xfId="123" applyNumberFormat="1" applyFont="1" applyFill="1" applyBorder="1" applyAlignment="1">
      <alignment vertical="center"/>
    </xf>
    <xf numFmtId="186" fontId="91" fillId="0" borderId="25" xfId="160" applyNumberFormat="1" applyFont="1" applyFill="1" applyBorder="1" applyAlignment="1">
      <alignment vertical="center"/>
    </xf>
    <xf numFmtId="168" fontId="77" fillId="0" borderId="0" xfId="156" applyNumberFormat="1" applyFont="1" applyFill="1" applyAlignment="1">
      <alignment vertical="center"/>
    </xf>
    <xf numFmtId="0" fontId="90" fillId="0" borderId="0" xfId="0" applyNumberFormat="1" applyFont="1" applyFill="1" applyBorder="1" applyAlignment="1">
      <alignment horizontal="center" vertical="center"/>
    </xf>
    <xf numFmtId="182" fontId="90" fillId="0" borderId="0" xfId="0" applyFont="1" applyBorder="1"/>
    <xf numFmtId="182" fontId="121" fillId="0" borderId="0" xfId="0" applyFont="1" applyBorder="1" applyAlignment="1">
      <alignment horizontal="center"/>
    </xf>
    <xf numFmtId="1" fontId="90" fillId="0" borderId="0" xfId="0" applyNumberFormat="1" applyFont="1" applyBorder="1" applyAlignment="1">
      <alignment horizontal="center"/>
    </xf>
    <xf numFmtId="17" fontId="90" fillId="31" borderId="0" xfId="0" applyNumberFormat="1" applyFont="1" applyFill="1" applyBorder="1" applyAlignment="1">
      <alignment horizontal="center"/>
    </xf>
    <xf numFmtId="37" fontId="113" fillId="36" borderId="43" xfId="0" applyNumberFormat="1" applyFont="1" applyFill="1" applyBorder="1" applyAlignment="1">
      <alignment horizontal="center" vertical="center"/>
    </xf>
    <xf numFmtId="0" fontId="90" fillId="0" borderId="0" xfId="0" applyNumberFormat="1" applyFont="1" applyFill="1"/>
    <xf numFmtId="0" fontId="90" fillId="0" borderId="0" xfId="0" applyNumberFormat="1" applyFont="1" applyFill="1" applyAlignment="1">
      <alignment vertical="center"/>
    </xf>
    <xf numFmtId="182" fontId="90" fillId="36" borderId="52" xfId="0" applyFont="1" applyFill="1" applyBorder="1" applyAlignment="1">
      <alignment vertical="center"/>
    </xf>
    <xf numFmtId="182" fontId="90" fillId="31" borderId="48" xfId="0" applyFont="1" applyFill="1" applyBorder="1" applyAlignment="1">
      <alignment vertical="center"/>
    </xf>
    <xf numFmtId="3" fontId="88" fillId="31" borderId="49" xfId="0" applyNumberFormat="1" applyFont="1" applyFill="1" applyBorder="1" applyAlignment="1">
      <alignment horizontal="center" vertical="center" wrapText="1"/>
    </xf>
    <xf numFmtId="3" fontId="88" fillId="31" borderId="50" xfId="0" applyNumberFormat="1" applyFont="1" applyFill="1" applyBorder="1" applyAlignment="1">
      <alignment horizontal="center" vertical="center" wrapText="1"/>
    </xf>
    <xf numFmtId="182" fontId="90" fillId="36" borderId="39" xfId="0" applyFont="1" applyFill="1" applyBorder="1" applyAlignment="1">
      <alignment vertical="center"/>
    </xf>
    <xf numFmtId="3" fontId="88" fillId="36" borderId="40" xfId="0" applyNumberFormat="1" applyFont="1" applyFill="1" applyBorder="1" applyAlignment="1">
      <alignment horizontal="center" vertical="center" wrapText="1"/>
    </xf>
    <xf numFmtId="3" fontId="88" fillId="36" borderId="41" xfId="0" applyNumberFormat="1" applyFont="1" applyFill="1" applyBorder="1" applyAlignment="1">
      <alignment horizontal="center" vertical="center" wrapText="1"/>
    </xf>
    <xf numFmtId="182" fontId="90" fillId="31" borderId="0" xfId="0" applyFont="1" applyFill="1" applyBorder="1" applyAlignment="1">
      <alignment vertical="center"/>
    </xf>
    <xf numFmtId="182" fontId="122" fillId="0" borderId="0" xfId="0" applyFont="1" applyFill="1"/>
    <xf numFmtId="3" fontId="88" fillId="31" borderId="0" xfId="0" applyNumberFormat="1" applyFont="1" applyFill="1" applyBorder="1" applyAlignment="1">
      <alignment horizontal="center" vertical="center" wrapText="1"/>
    </xf>
    <xf numFmtId="182" fontId="77" fillId="31" borderId="0" xfId="81" applyFont="1" applyFill="1" applyBorder="1" applyAlignment="1">
      <alignment horizontal="center"/>
    </xf>
    <xf numFmtId="168" fontId="88" fillId="0" borderId="28" xfId="25" applyNumberFormat="1" applyFont="1" applyFill="1" applyBorder="1" applyAlignment="1">
      <alignment horizontal="left" indent="5"/>
    </xf>
    <xf numFmtId="3" fontId="88" fillId="0" borderId="25" xfId="123" applyNumberFormat="1" applyFont="1" applyFill="1" applyBorder="1" applyAlignment="1">
      <alignment vertical="center"/>
    </xf>
    <xf numFmtId="0" fontId="115" fillId="35" borderId="0" xfId="129" applyFont="1" applyFill="1" applyAlignment="1">
      <alignment horizontal="center" vertical="center"/>
    </xf>
    <xf numFmtId="182" fontId="90" fillId="31" borderId="53" xfId="0" applyFont="1" applyFill="1" applyBorder="1" applyAlignment="1">
      <alignment vertical="center"/>
    </xf>
    <xf numFmtId="3" fontId="88" fillId="31" borderId="54" xfId="0" applyNumberFormat="1" applyFont="1" applyFill="1" applyBorder="1" applyAlignment="1">
      <alignment horizontal="center" vertical="center" wrapText="1"/>
    </xf>
    <xf numFmtId="3" fontId="88" fillId="31" borderId="55" xfId="0" applyNumberFormat="1" applyFont="1" applyFill="1" applyBorder="1" applyAlignment="1">
      <alignment horizontal="center" vertical="center" wrapText="1"/>
    </xf>
    <xf numFmtId="182" fontId="113" fillId="32" borderId="0" xfId="0" applyFont="1" applyFill="1" applyAlignment="1">
      <alignment horizontal="center"/>
    </xf>
  </cellXfs>
  <cellStyles count="17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36" xr:uid="{00000000-0005-0000-0000-000012000000}"/>
    <cellStyle name="Accent2" xfId="37" xr:uid="{00000000-0005-0000-0000-000013000000}"/>
    <cellStyle name="Accent3" xfId="38" xr:uid="{00000000-0005-0000-0000-000014000000}"/>
    <cellStyle name="Accent4" xfId="39" xr:uid="{00000000-0005-0000-0000-000015000000}"/>
    <cellStyle name="Accent5" xfId="40" xr:uid="{00000000-0005-0000-0000-000016000000}"/>
    <cellStyle name="Accent6" xfId="41" xr:uid="{00000000-0005-0000-0000-000017000000}"/>
    <cellStyle name="Actual Date" xfId="19" xr:uid="{00000000-0005-0000-0000-000018000000}"/>
    <cellStyle name="Actual Date 2" xfId="133" xr:uid="{00000000-0005-0000-0000-000019000000}"/>
    <cellStyle name="Bad" xfId="56" xr:uid="{00000000-0005-0000-0000-00001A000000}"/>
    <cellStyle name="Bol-Data" xfId="20" xr:uid="{00000000-0005-0000-0000-00001B000000}"/>
    <cellStyle name="bolet" xfId="21" xr:uid="{00000000-0005-0000-0000-00001C000000}"/>
    <cellStyle name="bolet 2" xfId="134" xr:uid="{00000000-0005-0000-0000-00001D000000}"/>
    <cellStyle name="Boletim" xfId="22" xr:uid="{00000000-0005-0000-0000-00001E000000}"/>
    <cellStyle name="Boletim 2" xfId="135" xr:uid="{00000000-0005-0000-0000-00001F000000}"/>
    <cellStyle name="Bom" xfId="47" builtinId="26" customBuiltin="1"/>
    <cellStyle name="Calculation" xfId="23" xr:uid="{00000000-0005-0000-0000-000021000000}"/>
    <cellStyle name="Célula de Verificação" xfId="24" builtinId="23" customBuiltin="1"/>
    <cellStyle name="Célula Vinculada" xfId="61" builtinId="24" customBuiltin="1"/>
    <cellStyle name="Comma 10 2" xfId="25" xr:uid="{00000000-0005-0000-0000-000024000000}"/>
    <cellStyle name="Comma 10 2 2" xfId="136" xr:uid="{00000000-0005-0000-0000-000025000000}"/>
    <cellStyle name="Comma 19" xfId="26" xr:uid="{00000000-0005-0000-0000-000026000000}"/>
    <cellStyle name="Comma 19 2" xfId="137" xr:uid="{00000000-0005-0000-0000-000027000000}"/>
    <cellStyle name="Comma0" xfId="27" xr:uid="{00000000-0005-0000-0000-000028000000}"/>
    <cellStyle name="Comma0 2" xfId="138" xr:uid="{00000000-0005-0000-0000-000029000000}"/>
    <cellStyle name="Currency0" xfId="28" xr:uid="{00000000-0005-0000-0000-00002A000000}"/>
    <cellStyle name="Currency0 2" xfId="139" xr:uid="{00000000-0005-0000-0000-00002B000000}"/>
    <cellStyle name="Dan" xfId="29" xr:uid="{00000000-0005-0000-0000-00002C000000}"/>
    <cellStyle name="Date" xfId="30" xr:uid="{00000000-0005-0000-0000-00002D000000}"/>
    <cellStyle name="DIA" xfId="31" xr:uid="{00000000-0005-0000-0000-00002E000000}"/>
    <cellStyle name="DIA 2" xfId="140" xr:uid="{00000000-0005-0000-0000-00002F000000}"/>
    <cellStyle name="ENCABEZ1" xfId="32" xr:uid="{00000000-0005-0000-0000-000030000000}"/>
    <cellStyle name="ENCABEZ1 2" xfId="141" xr:uid="{00000000-0005-0000-0000-000031000000}"/>
    <cellStyle name="ENCABEZ2" xfId="33" xr:uid="{00000000-0005-0000-0000-000032000000}"/>
    <cellStyle name="ENCABEZ2 2" xfId="142" xr:uid="{00000000-0005-0000-0000-000033000000}"/>
    <cellStyle name="Encabezado 1" xfId="34" xr:uid="{00000000-0005-0000-0000-000034000000}"/>
    <cellStyle name="Encabezado 2" xfId="35" xr:uid="{00000000-0005-0000-0000-000035000000}"/>
    <cellStyle name="Entrada" xfId="59" builtinId="20" customBuiltin="1"/>
    <cellStyle name="Euro" xfId="42" xr:uid="{00000000-0005-0000-0000-000037000000}"/>
    <cellStyle name="Euro 2" xfId="143" xr:uid="{00000000-0005-0000-0000-000038000000}"/>
    <cellStyle name="Explanatory Text" xfId="112" xr:uid="{00000000-0005-0000-0000-000039000000}"/>
    <cellStyle name="Fecha" xfId="43" xr:uid="{00000000-0005-0000-0000-00003A000000}"/>
    <cellStyle name="Fecha 2" xfId="144" xr:uid="{00000000-0005-0000-0000-00003B000000}"/>
    <cellStyle name="Fijo" xfId="44" xr:uid="{00000000-0005-0000-0000-00003C000000}"/>
    <cellStyle name="Fijo 2" xfId="145" xr:uid="{00000000-0005-0000-0000-00003D000000}"/>
    <cellStyle name="FINANCIERO" xfId="45" xr:uid="{00000000-0005-0000-0000-00003E000000}"/>
    <cellStyle name="FINANCIERO 2" xfId="146" xr:uid="{00000000-0005-0000-0000-00003F000000}"/>
    <cellStyle name="Fixed" xfId="46" xr:uid="{00000000-0005-0000-0000-000040000000}"/>
    <cellStyle name="Grey" xfId="48" xr:uid="{00000000-0005-0000-0000-000041000000}"/>
    <cellStyle name="HEADER" xfId="49" xr:uid="{00000000-0005-0000-0000-000042000000}"/>
    <cellStyle name="Header1" xfId="50" xr:uid="{00000000-0005-0000-0000-000043000000}"/>
    <cellStyle name="Header2" xfId="51" xr:uid="{00000000-0005-0000-0000-000044000000}"/>
    <cellStyle name="Heading" xfId="52" xr:uid="{00000000-0005-0000-0000-000045000000}"/>
    <cellStyle name="Heading 1" xfId="115" xr:uid="{00000000-0005-0000-0000-000046000000}"/>
    <cellStyle name="Heading 2" xfId="116" xr:uid="{00000000-0005-0000-0000-000047000000}"/>
    <cellStyle name="Heading 3" xfId="117" xr:uid="{00000000-0005-0000-0000-000048000000}"/>
    <cellStyle name="Heading 4" xfId="118" xr:uid="{00000000-0005-0000-0000-000049000000}"/>
    <cellStyle name="Heading1" xfId="53" xr:uid="{00000000-0005-0000-0000-00004A000000}"/>
    <cellStyle name="Heading1 2" xfId="147" xr:uid="{00000000-0005-0000-0000-00004B000000}"/>
    <cellStyle name="Heading2" xfId="54" xr:uid="{00000000-0005-0000-0000-00004C000000}"/>
    <cellStyle name="Heading2 2" xfId="148" xr:uid="{00000000-0005-0000-0000-00004D000000}"/>
    <cellStyle name="HIGHLIGHT" xfId="55" xr:uid="{00000000-0005-0000-0000-00004E000000}"/>
    <cellStyle name="Indefinido" xfId="57" xr:uid="{00000000-0005-0000-0000-00004F000000}"/>
    <cellStyle name="Indent" xfId="58" xr:uid="{00000000-0005-0000-0000-000050000000}"/>
    <cellStyle name="Input [yellow]" xfId="60" xr:uid="{00000000-0005-0000-0000-000051000000}"/>
    <cellStyle name="Millares_Form modelo sueldos paises NOV 2000 (1)" xfId="62" xr:uid="{00000000-0005-0000-0000-000052000000}"/>
    <cellStyle name="Monetario" xfId="63" xr:uid="{00000000-0005-0000-0000-000053000000}"/>
    <cellStyle name="Monetario 2" xfId="149" xr:uid="{00000000-0005-0000-0000-000054000000}"/>
    <cellStyle name="Monetario0" xfId="64" xr:uid="{00000000-0005-0000-0000-000055000000}"/>
    <cellStyle name="Monetario0 2" xfId="150" xr:uid="{00000000-0005-0000-0000-000056000000}"/>
    <cellStyle name="Neutro" xfId="65" builtinId="28" customBuiltin="1"/>
    <cellStyle name="no dec" xfId="66" xr:uid="{00000000-0005-0000-0000-000058000000}"/>
    <cellStyle name="Norma - Style1" xfId="67" xr:uid="{00000000-0005-0000-0000-000059000000}"/>
    <cellStyle name="Norma - Style2" xfId="68" xr:uid="{00000000-0005-0000-0000-00005A000000}"/>
    <cellStyle name="Norma - Style3" xfId="69" xr:uid="{00000000-0005-0000-0000-00005B000000}"/>
    <cellStyle name="Norma - Style4" xfId="70" xr:uid="{00000000-0005-0000-0000-00005C000000}"/>
    <cellStyle name="Norma - Style5" xfId="71" xr:uid="{00000000-0005-0000-0000-00005D000000}"/>
    <cellStyle name="Norma - Style6" xfId="72" xr:uid="{00000000-0005-0000-0000-00005E000000}"/>
    <cellStyle name="Norma - Style7" xfId="73" xr:uid="{00000000-0005-0000-0000-00005F000000}"/>
    <cellStyle name="Norma - Style8" xfId="74" xr:uid="{00000000-0005-0000-0000-000060000000}"/>
    <cellStyle name="Normal" xfId="0" builtinId="0"/>
    <cellStyle name="Normal - Style1" xfId="75" xr:uid="{00000000-0005-0000-0000-000062000000}"/>
    <cellStyle name="Normal - Style1 2" xfId="129" xr:uid="{00000000-0005-0000-0000-000063000000}"/>
    <cellStyle name="Normal - Style1 3" xfId="151" xr:uid="{00000000-0005-0000-0000-000064000000}"/>
    <cellStyle name="Normal 2" xfId="76" xr:uid="{00000000-0005-0000-0000-000065000000}"/>
    <cellStyle name="Normal 2 2" xfId="152" xr:uid="{00000000-0005-0000-0000-000066000000}"/>
    <cellStyle name="Normal 3" xfId="77" xr:uid="{00000000-0005-0000-0000-000067000000}"/>
    <cellStyle name="Normal 4" xfId="132" xr:uid="{00000000-0005-0000-0000-000068000000}"/>
    <cellStyle name="Normal 7" xfId="78" xr:uid="{00000000-0005-0000-0000-000069000000}"/>
    <cellStyle name="Normal 7 2" xfId="153" xr:uid="{00000000-0005-0000-0000-00006A000000}"/>
    <cellStyle name="Normal_NKB BAHIA - 20-03-08" xfId="79" xr:uid="{00000000-0005-0000-0000-00006B000000}"/>
    <cellStyle name="Normal_Relatório 2006 como base para 2007_2008-0055" xfId="80" xr:uid="{00000000-0005-0000-0000-00006C000000}"/>
    <cellStyle name="Normal_Relatório 2006 como base para 2007_DRE lado a lado" xfId="81" xr:uid="{00000000-0005-0000-0000-00006D000000}"/>
    <cellStyle name="Normalny_laroux" xfId="82" xr:uid="{00000000-0005-0000-0000-00006E000000}"/>
    <cellStyle name="Nota" xfId="83" builtinId="10" customBuiltin="1"/>
    <cellStyle name="Nota 2" xfId="154" xr:uid="{00000000-0005-0000-0000-000070000000}"/>
    <cellStyle name="Note 2" xfId="155" xr:uid="{00000000-0005-0000-0000-000071000000}"/>
    <cellStyle name="Output" xfId="89" xr:uid="{00000000-0005-0000-0000-000072000000}"/>
    <cellStyle name="Percent" xfId="177" xr:uid="{00000000-0005-0000-0000-000073000000}"/>
    <cellStyle name="Percent (0)" xfId="84" xr:uid="{00000000-0005-0000-0000-000074000000}"/>
    <cellStyle name="Percent (0) 2" xfId="157" xr:uid="{00000000-0005-0000-0000-000075000000}"/>
    <cellStyle name="Percent [2]" xfId="85" xr:uid="{00000000-0005-0000-0000-000076000000}"/>
    <cellStyle name="Percent [2] 2" xfId="158" xr:uid="{00000000-0005-0000-0000-000077000000}"/>
    <cellStyle name="Percent 2" xfId="156" xr:uid="{00000000-0005-0000-0000-000078000000}"/>
    <cellStyle name="Porcentagem 2" xfId="86" xr:uid="{00000000-0005-0000-0000-000079000000}"/>
    <cellStyle name="Porcentagem 2 2" xfId="159" xr:uid="{00000000-0005-0000-0000-00007A000000}"/>
    <cellStyle name="Porcentagem 3" xfId="87" xr:uid="{00000000-0005-0000-0000-00007B000000}"/>
    <cellStyle name="Porcentagem 3 2" xfId="160" xr:uid="{00000000-0005-0000-0000-00007C000000}"/>
    <cellStyle name="Punto0" xfId="88" xr:uid="{00000000-0005-0000-0000-00007D000000}"/>
    <cellStyle name="Punto0 2" xfId="161" xr:uid="{00000000-0005-0000-0000-00007E000000}"/>
    <cellStyle name="SAPBEXchaText" xfId="90" xr:uid="{00000000-0005-0000-0000-00007F000000}"/>
    <cellStyle name="SAPBEXformats" xfId="91" xr:uid="{00000000-0005-0000-0000-000080000000}"/>
    <cellStyle name="SAPBEXstdData" xfId="92" xr:uid="{00000000-0005-0000-0000-000081000000}"/>
    <cellStyle name="SAPBEXstdItem" xfId="93" xr:uid="{00000000-0005-0000-0000-000082000000}"/>
    <cellStyle name="SAPBEXtitle" xfId="94" xr:uid="{00000000-0005-0000-0000-000083000000}"/>
    <cellStyle name="SAPError" xfId="95" xr:uid="{00000000-0005-0000-0000-000084000000}"/>
    <cellStyle name="SAPError 2" xfId="162" xr:uid="{00000000-0005-0000-0000-000085000000}"/>
    <cellStyle name="SAPKey" xfId="96" xr:uid="{00000000-0005-0000-0000-000086000000}"/>
    <cellStyle name="SAPKey 2" xfId="163" xr:uid="{00000000-0005-0000-0000-000087000000}"/>
    <cellStyle name="SAPLocked" xfId="97" xr:uid="{00000000-0005-0000-0000-000088000000}"/>
    <cellStyle name="SAPLocked 2" xfId="164" xr:uid="{00000000-0005-0000-0000-000089000000}"/>
    <cellStyle name="SAPOutput" xfId="98" xr:uid="{00000000-0005-0000-0000-00008A000000}"/>
    <cellStyle name="SAPOutput 2" xfId="165" xr:uid="{00000000-0005-0000-0000-00008B000000}"/>
    <cellStyle name="SAPSpace" xfId="99" xr:uid="{00000000-0005-0000-0000-00008C000000}"/>
    <cellStyle name="SAPSpace 2" xfId="166" xr:uid="{00000000-0005-0000-0000-00008D000000}"/>
    <cellStyle name="SAPText" xfId="100" xr:uid="{00000000-0005-0000-0000-00008E000000}"/>
    <cellStyle name="SAPText 2" xfId="167" xr:uid="{00000000-0005-0000-0000-00008F000000}"/>
    <cellStyle name="SAPUnLocked" xfId="101" xr:uid="{00000000-0005-0000-0000-000090000000}"/>
    <cellStyle name="SAPUnLocked 2" xfId="168" xr:uid="{00000000-0005-0000-0000-000091000000}"/>
    <cellStyle name="Sep. milhar [0]" xfId="102" xr:uid="{00000000-0005-0000-0000-000092000000}"/>
    <cellStyle name="Separador de milhares 2" xfId="103" xr:uid="{00000000-0005-0000-0000-000093000000}"/>
    <cellStyle name="Separador de milhares 2 2" xfId="169" xr:uid="{00000000-0005-0000-0000-000094000000}"/>
    <cellStyle name="Separador de milhares 3" xfId="104" xr:uid="{00000000-0005-0000-0000-000095000000}"/>
    <cellStyle name="Separador de milhares 3 2" xfId="170" xr:uid="{00000000-0005-0000-0000-000096000000}"/>
    <cellStyle name="Separador de milhares 4" xfId="105" xr:uid="{00000000-0005-0000-0000-000097000000}"/>
    <cellStyle name="Separador de milhares 4 2" xfId="171" xr:uid="{00000000-0005-0000-0000-000098000000}"/>
    <cellStyle name="Separador de milhares 5" xfId="106" xr:uid="{00000000-0005-0000-0000-000099000000}"/>
    <cellStyle name="Separador de milhares 5 2" xfId="172" xr:uid="{00000000-0005-0000-0000-00009A000000}"/>
    <cellStyle name="Separador de milhares 6" xfId="107" xr:uid="{00000000-0005-0000-0000-00009B000000}"/>
    <cellStyle name="Separador de milhares 6 2" xfId="173" xr:uid="{00000000-0005-0000-0000-00009C000000}"/>
    <cellStyle name="Standard format" xfId="108" xr:uid="{00000000-0005-0000-0000-00009D000000}"/>
    <cellStyle name="STYLE1 - Style1" xfId="109" xr:uid="{00000000-0005-0000-0000-00009E000000}"/>
    <cellStyle name="STYLE2 - Style2" xfId="110" xr:uid="{00000000-0005-0000-0000-00009F000000}"/>
    <cellStyle name="SubHeading" xfId="111" xr:uid="{00000000-0005-0000-0000-0000A0000000}"/>
    <cellStyle name="Texto de Aviso" xfId="128" builtinId="11" customBuiltin="1"/>
    <cellStyle name="Tickmark" xfId="113" xr:uid="{00000000-0005-0000-0000-0000A2000000}"/>
    <cellStyle name="Title" xfId="114" xr:uid="{00000000-0005-0000-0000-0000A3000000}"/>
    <cellStyle name="Total" xfId="119" builtinId="25" customBuiltin="1"/>
    <cellStyle name="Unprot" xfId="120" xr:uid="{00000000-0005-0000-0000-0000A5000000}"/>
    <cellStyle name="Unprot$" xfId="121" xr:uid="{00000000-0005-0000-0000-0000A6000000}"/>
    <cellStyle name="Unprotect" xfId="122" xr:uid="{00000000-0005-0000-0000-0000A7000000}"/>
    <cellStyle name="Vírgula" xfId="123" builtinId="3"/>
    <cellStyle name="Vírgula 2" xfId="124" xr:uid="{00000000-0005-0000-0000-0000A9000000}"/>
    <cellStyle name="Vírgula 2 2" xfId="175" xr:uid="{00000000-0005-0000-0000-0000AA000000}"/>
    <cellStyle name="Vírgula 2 4" xfId="131" xr:uid="{00000000-0005-0000-0000-0000AB000000}"/>
    <cellStyle name="Vírgula 3" xfId="125" xr:uid="{00000000-0005-0000-0000-0000AC000000}"/>
    <cellStyle name="Vírgula 3 2" xfId="130" xr:uid="{00000000-0005-0000-0000-0000AD000000}"/>
    <cellStyle name="Vírgula 3 3" xfId="176" xr:uid="{00000000-0005-0000-0000-0000AE000000}"/>
    <cellStyle name="Vírgula 4" xfId="174" xr:uid="{00000000-0005-0000-0000-0000AF000000}"/>
    <cellStyle name="Walutowy [0]_laroux" xfId="126" xr:uid="{00000000-0005-0000-0000-0000B0000000}"/>
    <cellStyle name="Walutowy_laroux" xfId="127" xr:uid="{00000000-0005-0000-0000-0000B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0</xdr:col>
      <xdr:colOff>2229830</xdr:colOff>
      <xdr:row>1</xdr:row>
      <xdr:rowOff>647700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7283DDAE-F1DB-4700-B435-E65DFD24C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2" y="0"/>
          <a:ext cx="2182206" cy="81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2229830</xdr:colOff>
      <xdr:row>1</xdr:row>
      <xdr:rowOff>647700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72C70113-F5C0-4C3B-A97B-0646A8818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49" y="0"/>
          <a:ext cx="2182206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2229830</xdr:colOff>
      <xdr:row>1</xdr:row>
      <xdr:rowOff>647700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75158F89-830D-4438-8526-426DC0808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4" y="0"/>
          <a:ext cx="2182206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0</xdr:rowOff>
    </xdr:from>
    <xdr:to>
      <xdr:col>0</xdr:col>
      <xdr:colOff>2226049</xdr:colOff>
      <xdr:row>0</xdr:row>
      <xdr:rowOff>809625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967C595C-998D-44EB-A3FA-5886B7BF2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89" y="0"/>
          <a:ext cx="2181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44824</xdr:colOff>
      <xdr:row>0</xdr:row>
      <xdr:rowOff>0</xdr:rowOff>
    </xdr:from>
    <xdr:to>
      <xdr:col>0</xdr:col>
      <xdr:colOff>2226049</xdr:colOff>
      <xdr:row>0</xdr:row>
      <xdr:rowOff>809625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A5415EAE-885B-4E81-8534-872A1E183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6149" y="0"/>
          <a:ext cx="2181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44824</xdr:colOff>
      <xdr:row>0</xdr:row>
      <xdr:rowOff>0</xdr:rowOff>
    </xdr:from>
    <xdr:to>
      <xdr:col>0</xdr:col>
      <xdr:colOff>2226049</xdr:colOff>
      <xdr:row>0</xdr:row>
      <xdr:rowOff>809625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BC771F10-8A1E-4E95-84D0-12C6F1DAD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6149" y="0"/>
          <a:ext cx="2181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0</xdr:col>
      <xdr:colOff>2228849</xdr:colOff>
      <xdr:row>4</xdr:row>
      <xdr:rowOff>142875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77BF72BC-1FEF-472C-BB75-A072BEEF8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62" y="0"/>
          <a:ext cx="2181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2228849</xdr:colOff>
      <xdr:row>4</xdr:row>
      <xdr:rowOff>142875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A6287E5-9D84-42DA-9D74-7B294175D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4" y="0"/>
          <a:ext cx="2181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2228849</xdr:colOff>
      <xdr:row>4</xdr:row>
      <xdr:rowOff>142875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E1F3C58C-7140-4778-ACBF-B3E399D50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4" y="0"/>
          <a:ext cx="2181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0</xdr:col>
      <xdr:colOff>2229128</xdr:colOff>
      <xdr:row>4</xdr:row>
      <xdr:rowOff>180975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AECC4EEB-E2CF-4169-9676-FE3BFEB2D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9" y="0"/>
          <a:ext cx="2181504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2229128</xdr:colOff>
      <xdr:row>4</xdr:row>
      <xdr:rowOff>180975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154BC7C0-6606-451E-8755-4DD2396F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4" y="0"/>
          <a:ext cx="218150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2229128</xdr:colOff>
      <xdr:row>4</xdr:row>
      <xdr:rowOff>180975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9C1508D-AC79-4655-9251-513A06470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4" y="0"/>
          <a:ext cx="218150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35718</xdr:colOff>
      <xdr:row>0</xdr:row>
      <xdr:rowOff>0</xdr:rowOff>
    </xdr:from>
    <xdr:to>
      <xdr:col>0</xdr:col>
      <xdr:colOff>2219324</xdr:colOff>
      <xdr:row>4</xdr:row>
      <xdr:rowOff>180975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47638E42-DB43-4910-80D8-18AEAC7B8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518" y="0"/>
          <a:ext cx="2183606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35718</xdr:colOff>
      <xdr:row>0</xdr:row>
      <xdr:rowOff>0</xdr:rowOff>
    </xdr:from>
    <xdr:to>
      <xdr:col>0</xdr:col>
      <xdr:colOff>2219324</xdr:colOff>
      <xdr:row>4</xdr:row>
      <xdr:rowOff>180975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E56551C1-1574-4DB8-9F5D-12B19413A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518" y="0"/>
          <a:ext cx="2183606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2229128</xdr:colOff>
      <xdr:row>4</xdr:row>
      <xdr:rowOff>180975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760541D2-8682-4A56-A681-625142979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4" y="0"/>
          <a:ext cx="218150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0</xdr:col>
      <xdr:colOff>2229128</xdr:colOff>
      <xdr:row>2</xdr:row>
      <xdr:rowOff>38100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13C6951-D033-43B4-95FD-81E5A71A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9" y="0"/>
          <a:ext cx="2181504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2229128</xdr:colOff>
      <xdr:row>2</xdr:row>
      <xdr:rowOff>38100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36E0F254-BF8D-46DA-9609-2B4D621F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4" y="0"/>
          <a:ext cx="2181504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qdbap04\departamento\FINANCEI\Tesourar\IEDA\CAIXA\YTD2002\mujulho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Combined%20Leadshe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04\AUDITORIA\Clientes\Fleury\31%2012%202004\WINDOWS\TEMP\MITUTOYO\2001\Furlan\Clientes\Atrium%20Telecomunica&#231;&#245;es\Wp's%2031.03.01\Wp's\Income%20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qdbap04\departamento\FINANCEI\TESOURAR\JCV\Fundambras\REPORT\Fun2001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10%20Patrim&#244;nio%20l&#237;quido%20Leadshee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EURYFS\Rela&#231;&#227;o%20com%20Investidores\Data\Clientes\Unipar\2002\Imobilizado%20DQ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02%20Revis&#227;o%20anal&#237;tica%202o%20ITR%20-%2030%2006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EURYFS\Rela&#231;&#227;o%20com%20Investidores\Data\Clientes\Biosint&#233;tica\31.12.03\Administra&#231;&#227;o%20do%20JOB\Comparativo%20dez02%20x%20dez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04\AUDITORIA\Clientes\Fleury\31%2012%202004\5211%201%20An&#225;lise%20de%20investiment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EURYFS\Rela&#231;&#227;o%20com%20Investidores\DATA\My%20Documents\Deloitte\Clientes\NKB\Auditoria%2031.09.07\7110%20Patrim&#244;nio%20L&#237;quido%20Combined%20L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utuo"/>
      <sheetName val="Resumo Mutuo"/>
      <sheetName val="Fee-Aplic (2)"/>
      <sheetName val="Rend US$"/>
      <sheetName val="Módulocpmf"/>
      <sheetName val="Módulo1"/>
      <sheetName val="Módulo2"/>
      <sheetName val="Módulo3"/>
      <sheetName val="Módulo4"/>
      <sheetName val="modulo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At. Permanente - Dez - 03"/>
      <sheetName val="XREF"/>
      <sheetName val="Tickmarks"/>
      <sheetName val="Mapa Movimentação"/>
      <sheetName val="Cálculo Depreciação"/>
      <sheetName val="Composição (PPC)"/>
      <sheetName val="Teste Adições"/>
      <sheetName val="Teste Baixas"/>
      <sheetName val="Leasing"/>
      <sheetName val="Mapa de Movimentação"/>
      <sheetName val="Comp. Imob. 09-01"/>
      <sheetName val="Comp. Imóveis"/>
      <sheetName val="Baixas"/>
      <sheetName val="Log"/>
      <sheetName val="Cálculo de Depreciação"/>
      <sheetName val="Teste Saldo Incial"/>
      <sheetName val="Report"/>
      <sheetName val="Det.dos Parâmetros"/>
      <sheetName val="#REF"/>
      <sheetName val="Log SI"/>
      <sheetName val="mapa de imobilizado (DEZ)"/>
      <sheetName val="global de depreciação (DEZ)"/>
      <sheetName val="Mapa Mov Imob (OUT)"/>
      <sheetName val="Teste Depreciação (OUT)"/>
      <sheetName val="Linhas Telefônicas (OUT)"/>
      <sheetName val="Mapa Imobilizado"/>
      <sheetName val="Movimentação"/>
      <sheetName val="Adições"/>
      <sheetName val="Depreciação"/>
      <sheetName val="Saldo inicial"/>
      <sheetName val="Mapa de Movimentação 31.08.03"/>
      <sheetName val="Teste de Adições "/>
      <sheetName val="Teste de Depreciação"/>
      <sheetName val="Parâmetro"/>
      <sheetName val="Mapa_imobilizado_2006"/>
      <sheetName val="PAS - Depreciação_2006"/>
      <sheetName val="Despesa_Benfeitorias_31.12.06"/>
      <sheetName val="Mapa_benfeitorias_2006"/>
      <sheetName val="PAS_amortização_2006"/>
      <sheetName val="Contratos de Aluguel_2006"/>
      <sheetName val="Baixas_2006"/>
      <sheetName val="Teste de baixas_2006"/>
      <sheetName val="Adições_01.11.06 a 31.12.06"/>
      <sheetName val="Teste_adições_31.12.06"/>
      <sheetName val="Adições até 31.10.06"/>
      <sheetName val="Teste_adições_31.10.06"/>
      <sheetName val="Relação ativos até 31.12.05"/>
      <sheetName val="Teste_saldo inicial_31.10.06"/>
      <sheetName val="Log ACL_Saldo inicial"/>
      <sheetName val="Mapa_imobilizado"/>
      <sheetName val="PAS - Depreciação"/>
      <sheetName val="Inspeção física"/>
      <sheetName val="Mapa_benfeitorias"/>
      <sheetName val="PAS_amortização"/>
      <sheetName val="Contrato de Aluguel"/>
      <sheetName val="Mapa_movim_30.11.05"/>
      <sheetName val="PAS_Depreciação"/>
      <sheetName val="Movimentação imobilizado"/>
      <sheetName val="Venda de imob. reavaliado"/>
      <sheetName val="Percentual depreciação"/>
      <sheetName val="Movimentação benfeitorias"/>
      <sheetName val="PAS - Amortização"/>
      <sheetName val="Contratos de aluguel"/>
      <sheetName val="Reavaliação"/>
      <sheetName val="Log ACL"/>
      <sheetName val="Mapa Mov."/>
      <sheetName val="Deprec. DEZ."/>
      <sheetName val="Deprec. AGO"/>
      <sheetName val="Teste de Baixa"/>
      <sheetName val="LogSeleção"/>
      <sheetName val="Mapa_movim_31.12.05"/>
      <sheetName val="PAS_Depreciação_31.12.05"/>
      <sheetName val="Totalmente_deprec._2005"/>
      <sheetName val="Percentual_Depreciação"/>
      <sheetName val="Adições_2005_PPC"/>
      <sheetName val="Teste_adições_30.11.05"/>
      <sheetName val="Log ACL_Adições"/>
      <sheetName val="Inspeção Física_30.11.05"/>
      <sheetName val="Moviment._benfeitorias"/>
      <sheetName val="Contratos_aluguel"/>
      <sheetName val="Contabilizações - Reavaliação"/>
      <sheetName val="Movimentação - Reavaliação"/>
      <sheetName val="Composição - Reavaliação"/>
      <sheetName val="PAS_Depreciação_30.11.05"/>
      <sheetName val="Mapa Imobilizado (PPC)"/>
      <sheetName val="PAS Depreciação"/>
      <sheetName val="PAS Diferido"/>
      <sheetName val="Parâmetro Diferido"/>
      <sheetName val="Adições Imobilizado"/>
      <sheetName val="Teste Complementar"/>
      <sheetName val="Mapa Imobilizado {ppc}"/>
      <sheetName val="Teste Adições "/>
      <sheetName val="Contabilização PIS"/>
      <sheetName val="mp. mov. 31.12 {ppc}"/>
      <sheetName val="PAS depr. 31.12"/>
      <sheetName val="parametro"/>
      <sheetName val="depr. detalhes"/>
      <sheetName val="teste SI 31.12.01"/>
      <sheetName val="teste adic. 31.12"/>
      <sheetName val="log adic"/>
      <sheetName val="Threshold Calc"/>
      <sheetName val="Teste de Adições"/>
      <sheetName val="Teste de Baixas"/>
      <sheetName val="Mapa Mov. Jan. a Dez 2005"/>
      <sheetName val="Teste Saldo Inicial Imob."/>
      <sheetName val="PAS Deprec. Imob. Rodov."/>
      <sheetName val="PAS Deprec. Demais Itens"/>
      <sheetName val="Teste Saldo Inicial"/>
      <sheetName val="Cálculo Parâmetro R 0,7"/>
      <sheetName val="Níveis Parâmetro"/>
      <sheetName val="Mapa BRGAAP"/>
      <sheetName val=" Saldo Inicial"/>
      <sheetName val="Seguros"/>
      <sheetName val="Mapa de Movimentação Societário"/>
      <sheetName val="Mapa de Movimentação Report"/>
      <sheetName val="PAS Depreciação Societário"/>
      <sheetName val="Transitória de Imobilizado"/>
      <sheetName val="Imobilizado em Andamento"/>
      <sheetName val="PAS Depreciação Report"/>
      <sheetName val="Teste de Inspeção Física"/>
      <sheetName val="Log Adições"/>
      <sheetName val="Log Inspeção Física"/>
      <sheetName val="Off-Book"/>
      <sheetName val="Mapa APMGAAP"/>
      <sheetName val="Command Log"/>
      <sheetName val="Suporte N.E 10"/>
      <sheetName val="Suporte N.E 11"/>
      <sheetName val="Mapa Imobilizado "/>
      <sheetName val="PAS Depreciação (Set)"/>
      <sheetName val="PAS Depreciação (Dez)"/>
      <sheetName val="Adição (Jul a  Set)"/>
      <sheetName val="Adição (Out a Dez)"/>
      <sheetName val="Baixas (Out a Dez)"/>
      <sheetName val="Imobilizações em Andamento"/>
      <sheetName val="Obras em andamento"/>
      <sheetName val="Diferido (Dez)"/>
      <sheetName val="Amortização Diferido (Dez)"/>
      <sheetName val="Reclassificação Software"/>
      <sheetName val="Mapa ACHE"/>
      <sheetName val="Mapa BIO"/>
      <sheetName val="Imobilizado em Andamento Aging"/>
      <sheetName val="Imob. Andamento Q4"/>
      <sheetName val="Imob. Andamento Q3"/>
      <sheetName val="PAS de depreciação ACHE"/>
      <sheetName val="PAS de depreciação BIO"/>
      <sheetName val="Teste de Saldo Inicial"/>
      <sheetName val="Variação ACHE"/>
      <sheetName val="Variação BIO"/>
      <sheetName val="Impairment"/>
      <sheetName val="(1) Rollforward"/>
      <sheetName val="(2) Mapa Imobilizado"/>
      <sheetName val="(3) PAS Depreciação"/>
      <sheetName val="(4) Teste saldo inicial"/>
      <sheetName val="(5) Teste Adição"/>
      <sheetName val="(6) Taxa Fiscal x Cliente"/>
      <sheetName val="(7) Teste de Baixa"/>
      <sheetName val="Resumo Geral da Área"/>
      <sheetName val="(3) Teste de adição"/>
      <sheetName val="(4) PAS depreciação"/>
      <sheetName val="(5) Leasing"/>
      <sheetName val="Bens em Comodato"/>
      <sheetName val="Comodato"/>
      <sheetName val="nota explicativa"/>
      <sheetName val="Teste Saldo 12-07"/>
      <sheetName val="PAS Depreciacão"/>
      <sheetName val="Pendecias"/>
      <sheetName val="Análise de Variação"/>
      <sheetName val="Mapa do Imobilizado"/>
      <sheetName val="Teste de Obras em andamento"/>
      <sheetName val="Mapa do Diferido"/>
      <sheetName val="Teste Adições_Diferido"/>
      <sheetName val="PCC"/>
      <sheetName val="P1 Lead"/>
      <sheetName val="P2 Mapa Mov. Abrapp_Dez06"/>
      <sheetName val="P3 Mapa Mov. Icss_Dez06"/>
      <sheetName val="P4 Mapa Mov. Sindapp_Dez06"/>
      <sheetName val="P5 Cálculo Depr. Abrapp_Dez06"/>
      <sheetName val="Mapa Mov. Icss_Nov06"/>
      <sheetName val="Mapa Mov. Sindapp_Nov06"/>
      <sheetName val="Mapa Mov. Abrapp_Nov06"/>
      <sheetName val="Cálculo Depr. Abrapp_Nov06"/>
      <sheetName val="Teste Adição Abrapp_Nov06"/>
      <sheetName val="Mapa de Movimentação 31.12"/>
      <sheetName val="Mapa de Movimentação 30.11"/>
      <sheetName val="PAS - Depreciação 31.12"/>
      <sheetName val="PAS - Depreciação 30.11"/>
      <sheetName val="Depreciação Software 30.11"/>
      <sheetName val="Teste de Saldo Inicial 30.11"/>
      <sheetName val="Set-03"/>
      <sheetName val="Jun-03"/>
      <sheetName val="Mov."/>
      <sheetName val="NE"/>
      <sheetName val="Prog."/>
      <sheetName val="Memo"/>
      <sheetName val="An.Var."/>
      <sheetName val="Txs.Depr."/>
      <sheetName val="Depr."/>
      <sheetName val="NBT Lic"/>
      <sheetName val="Mat."/>
      <sheetName val="Aj.Benf."/>
      <sheetName val="Tco-BIS"/>
      <sheetName val="Tgo-BIS"/>
      <sheetName val="Tmt-BIS"/>
      <sheetName val="Tms-BIS"/>
      <sheetName val="Tro-BIS"/>
      <sheetName val="Tac-BIS"/>
      <sheetName val="Nbt-BIS"/>
      <sheetName val="IP-BIS"/>
      <sheetName val="Tco-BIA"/>
      <sheetName val="Tgo-BIA"/>
      <sheetName val="Tmt-BIA"/>
      <sheetName val="Tms-BIA"/>
      <sheetName val="Tro-BIA"/>
      <sheetName val="Tac-BIA"/>
      <sheetName val="Nbt-BIA"/>
      <sheetName val="IP-BIA"/>
      <sheetName val="Tco"/>
      <sheetName val="Tgo"/>
      <sheetName val="Tmt"/>
      <sheetName val="Tms"/>
      <sheetName val="Tro"/>
      <sheetName val="Tac"/>
      <sheetName val="Tco-100%"/>
      <sheetName val="Tgo-100%"/>
      <sheetName val="Tmt-100%"/>
      <sheetName val="Tms-100%"/>
      <sheetName val="Tro-100%"/>
      <sheetName val="Tac-100%"/>
      <sheetName val="Tco-Depr.AC"/>
      <sheetName val="Tgo-Depr.AC"/>
      <sheetName val="Tmt-Depr.AC"/>
      <sheetName val="Tms-Depr.AC"/>
      <sheetName val="Tro-Depr.AC"/>
      <sheetName val="Tac-Depr.AC"/>
      <sheetName val="Nbt-Depr.AC"/>
      <sheetName val="Relat."/>
      <sheetName val="NBT Amort."/>
      <sheetName val="Materiais"/>
      <sheetName val="Tron-100%"/>
      <sheetName val="Tco-Ad-reclas."/>
      <sheetName val="Tgo-Ad-recl."/>
      <sheetName val="Tmt-Ad-recl."/>
      <sheetName val="Tac-Ad-recl."/>
      <sheetName val="Tro-Ad-recl."/>
      <sheetName val="Tms-Ad-recl."/>
      <sheetName val="Nbt-Ad-recl."/>
      <sheetName val="IP-Ad-recl."/>
      <sheetName val="Totalmente Deprec"/>
      <sheetName val="Deprec TRJ"/>
      <sheetName val="Deprec TES"/>
      <sheetName val="BIA TRJ"/>
      <sheetName val="BIA TES"/>
      <sheetName val="Adições TRJ"/>
      <sheetName val="Adições TES"/>
      <sheetName val="Adições 2008"/>
      <sheetName val="Nota Relatório"/>
      <sheetName val="P1 - Sumário"/>
      <sheetName val="P2 - Mapa de Mov. Imobilizado"/>
      <sheetName val="P3 - Teste de Adições"/>
      <sheetName val="P4 - Teste de Baixas"/>
      <sheetName val="P5 - Teste de Depreciação"/>
      <sheetName val="P6 - Teste de Custo Deprec."/>
      <sheetName val="P7 - Log ACL - Adições"/>
      <sheetName val="Nota Explic"/>
      <sheetName val="Direito Uso Lavra"/>
      <sheetName val="Analise IPC"/>
      <sheetName val="Teste sdo inicial e adições"/>
      <sheetName val="Calculo Deprec."/>
      <sheetName val="Teste Implantação Sistema"/>
      <sheetName val="Mov. Imob."/>
      <sheetName val="População adições"/>
      <sheetName val="RG Imobilizado"/>
      <sheetName val="Relatório"/>
      <sheetName val="Mapa YKK 31.08"/>
      <sheetName val="PAS Deprec. 31.08"/>
      <sheetName val="Inspeção Fisica"/>
      <sheetName val="Adição"/>
      <sheetName val="Mapa Mov - Imob"/>
      <sheetName val="Cálculo Global de Deprec."/>
      <sheetName val="Teste Adição"/>
      <sheetName val="Imoveis - Não Operacional"/>
      <sheetName val="Mapa Imob."/>
      <sheetName val="Cálc. Deprec."/>
      <sheetName val="Custo X Deprec."/>
      <sheetName val="Direito de Uso de Lavra"/>
      <sheetName val="Consol Geral"/>
      <sheetName val="Cons  Normal"/>
      <sheetName val="Cons IPC"/>
      <sheetName val="Cálc.Global DeprecX"/>
      <sheetName val="Insp fís-baixas"/>
      <sheetName val="mOVIMENTAÇÃO (PPC)"/>
      <sheetName val="Cálc. Global de Deprec."/>
      <sheetName val="Parâmetro-Diferido"/>
      <sheetName val="Parâmetro-Imobilizado"/>
      <sheetName val="Mapa Imob 2000"/>
      <sheetName val="Máq.MóveisFINAL"/>
      <sheetName val="Equip.Ferram.FINAL"/>
      <sheetName val="Equip.CampoFINAL"/>
      <sheetName val="Eq.Máq.MóveisFINAL"/>
      <sheetName val="Equip.VeículosFINAL"/>
      <sheetName val="VeículosFINAL"/>
      <sheetName val="Mapa Imob"/>
      <sheetName val="Saldo Residual"/>
      <sheetName val="Lead1"/>
      <sheetName val="Movimentação do Imobilizado"/>
      <sheetName val="Consolidado Imobilizado"/>
      <sheetName val="Credi 21"/>
      <sheetName val="Marisa"/>
      <sheetName val="Consolidado"/>
      <sheetName val="P1 - Lead"/>
      <sheetName val="P2 - Composição"/>
      <sheetName val="P3 - Teste"/>
      <sheetName val="P4 - Log"/>
      <sheetName val="{PPC} Mapa"/>
      <sheetName val="Adiantamentos"/>
      <sheetName val="PAS Maq. Reavaliadas"/>
      <sheetName val="PAS Edificios Reavaliados"/>
      <sheetName val="PAS depreciação 30.09.07"/>
      <sheetName val="Controle Andamento"/>
      <sheetName val="Teste de Adição 30.09.07"/>
      <sheetName val="Mapa Imobilizado e Calc Deprec."/>
      <sheetName val="Movto Imobilizado 311206"/>
      <sheetName val="Imóveis destinados venda"/>
      <sheetName val="Teste Laudo de Reavaliação"/>
      <sheetName val="Laudo Maq e Terrenos {PPC}"/>
      <sheetName val="Laudo Edifícios {PPC}"/>
      <sheetName val="Teste S. Inicial"/>
      <sheetName val="Teste Imob. Andamento"/>
      <sheetName val="Roll Forward"/>
      <sheetName val="Baixas Imobilizado"/>
      <sheetName val="Teste Construções 31.12.07"/>
      <sheetName val="PAS depreciação 31.12.07"/>
      <sheetName val="Nota Explicativa 31.12"/>
      <sheetName val="Mapa e PAS Deprec 3110"/>
      <sheetName val="Tubrasil - integ. capital"/>
      <sheetName val="Reavaliação 31.12"/>
      <sheetName val="Imb. Andamento 31.12"/>
      <sheetName val="Imob. Andamento {PPC} 31.10"/>
      <sheetName val="Mapa e PAS Depreciação"/>
      <sheetName val="Ampliação"/>
      <sheetName val="MapaSC-FSP"/>
      <sheetName val="Mapa Vila Mariana"/>
      <sheetName val="Mapa Rio de Janeiro"/>
      <sheetName val="Mapa Manaus"/>
      <sheetName val="Mapa MG"/>
      <sheetName val="PAS Deprec. - MG 1203"/>
      <sheetName val="Mapa SP"/>
      <sheetName val="PAS Deprec. - SP 12.03"/>
      <sheetName val="Teste de adição FMG"/>
      <sheetName val="Teste de Saldo Inicial FSP"/>
      <sheetName val="Teste de Saldo InicialFMG"/>
      <sheetName val="Bens Penhorados"/>
      <sheetName val="Nota Explicativa - Reavaliação"/>
      <sheetName val="Nota Explicativa - Reavalia (2)"/>
      <sheetName val="Nota do Relatório"/>
      <sheetName val="Mapa Dez2003"/>
      <sheetName val="PAS Depreciação Dez03"/>
      <sheetName val="Log Saldo Inicial"/>
      <sheetName val="Teste Inspeção"/>
      <sheetName val="Mapa imobil. SP"/>
      <sheetName val="PAS Deprec. - SP 10.02"/>
      <sheetName val="Andamento"/>
      <sheetName val="Teste veículos"/>
      <sheetName val="Teste de Sdo Inicial"/>
      <sheetName val="Teste das Adições"/>
      <sheetName val="Cálculo Parâmetro"/>
      <sheetName val="bens"/>
      <sheetName val="jan a set 06"/>
      <sheetName val="NE Imobilizado"/>
      <sheetName val="NE Reaval."/>
      <sheetName val="Mapa Resumo 31.12"/>
      <sheetName val="Var. Saldos"/>
      <sheetName val="Reav. Imobiliz"/>
      <sheetName val="Imobilizado"/>
      <sheetName val="Mapa Resumo 30.09"/>
      <sheetName val="Adições 3009"/>
      <sheetName val="NE 05"/>
      <sheetName val="Roll-forward"/>
      <sheetName val="Mapa de Imobilizado {ppc}"/>
      <sheetName val="Tx. Deprec. Imobil. 31.12"/>
      <sheetName val="Taxas Depreciação Imobilizado"/>
      <sheetName val="PAS Ágio 31.12"/>
      <sheetName val="PAS Ágio 30.09"/>
      <sheetName val="Sumário"/>
      <sheetName val="Mapa Movi."/>
      <sheetName val="DEZEMBRO_2008 {PPC}"/>
      <sheetName val="Indenizações"/>
      <sheetName val="Teste débitos"/>
      <sheetName val="Suporte NE 6"/>
      <sheetName val="Teste de Adição"/>
      <sheetName val="Mapa de Imobilizado - Set.08"/>
      <sheetName val="Mapa de Imobilizado - Dez.08"/>
      <sheetName val="Seleção Saldo Inicial"/>
      <sheetName val="Seleção Adição Imob. MTZ"/>
      <sheetName val="Seleção Adição Imob. Barra"/>
      <sheetName val="Seleção Adição BPeMTZ - Dez.08"/>
      <sheetName val="Abertura"/>
      <sheetName val="Mapa Mov. Imobilizado"/>
      <sheetName val="PAS - Depreciação BRGAAP"/>
      <sheetName val="Depreciação IFRS"/>
      <sheetName val="PAS - Depreciação IFRS"/>
      <sheetName val="IFRS 31-12"/>
      <sheetName val="IFRS 30-11"/>
      <sheetName val="PAS-Depreciação"/>
      <sheetName val="saldo inicial "/>
      <sheetName val="IFRS"/>
      <sheetName val="Ativo Imobil. Depr. {PPC}"/>
      <sheetName val="PAS Deprec. Rodovias"/>
      <sheetName val="Mapa {ppc}"/>
      <sheetName val="Mapa Diferido"/>
      <sheetName val="Selecionados SI imobilizado Bar"/>
      <sheetName val="Logs"/>
      <sheetName val="Mapa Mov. e PAS Deprec"/>
      <sheetName val="Mapa diferido {ppc}"/>
      <sheetName val="PAS Depreciação e amortização"/>
      <sheetName val="Log Adição e Saldo Inicial"/>
      <sheetName val="teste saldo inici."/>
      <sheetName val="P4-PAS depreciação"/>
      <sheetName val="P5-Mapa Imobilizado_São Paulo"/>
      <sheetName val="P6-Mapa Imobilizado Manaus"/>
      <sheetName val="P2 - Sumário"/>
      <sheetName val="P7-Mapa Imobilizado MTD"/>
      <sheetName val="Diferido"/>
      <sheetName val="Mapa de Movimentação "/>
      <sheetName val="Teste de Adições 31.12"/>
      <sheetName val="PAS Depreciação 31.12"/>
      <sheetName val="Imob. em andamento 31.12"/>
      <sheetName val="Teste de Adições 30.09"/>
      <sheetName val="Resumo Teste Adiç. e Baixas"/>
      <sheetName val="PAS  Depreciação 30.09"/>
      <sheetName val="Sheet1"/>
      <sheetName val="1.Mapa de Movimentação "/>
      <sheetName val="2. Resumo Teste Adiç. e Baixas"/>
      <sheetName val="3. Teste de Adição"/>
      <sheetName val="4. Teste de Baixas"/>
      <sheetName val="5. PAS  Depreciação"/>
      <sheetName val="Teste Imobilização em andamento"/>
      <sheetName val="Mapa de Movimentação dez.07"/>
      <sheetName val="Mapa de Movimentação out.07"/>
      <sheetName val="teste detalhe depreciação"/>
      <sheetName val="Mapa de Movimentação 2007"/>
      <sheetName val="PAS Depreciação  31.12.07"/>
      <sheetName val="Cálculo Deprec Imobiliz Andam"/>
      <sheetName val="1.Mapa de Movimentação Jun08"/>
      <sheetName val="2.PAS Depreciação Jun08"/>
      <sheetName val="1. Mapa de Movimentação Abr.08"/>
      <sheetName val="PAS Depreciação Abr.08"/>
      <sheetName val="P1-Sumário"/>
      <sheetName val="P2-Lead"/>
      <sheetName val="P3 - Mapa de Movimentação"/>
      <sheetName val="P4 - PAS Depreciação"/>
      <sheetName val="P5 - Teste de adição"/>
      <sheetName val="P6 - Base de Seleção_Adição"/>
      <sheetName val="Cálculo Global de Deprec Dez"/>
      <sheetName val="Cálculo Global de Depreciaç Set"/>
      <sheetName val="PAS Deprec. Set-06"/>
      <sheetName val="PAS Deprec. Dez-06"/>
      <sheetName val="PAS Deprec. Dez05"/>
      <sheetName val="PAS Deprec. Set05"/>
      <sheetName val="Cálculo Global de Depreciação"/>
      <sheetName val="Mapa Movim."/>
      <sheetName val="PAS Depreciação 31.10"/>
      <sheetName val="Teste Saldo Inicial 31.10"/>
      <sheetName val="Teste Adições 31.10"/>
      <sheetName val="Saldo  Inicial - Baixas"/>
      <sheetName val="Teste Depreciação"/>
      <sheetName val="Nota 2006"/>
      <sheetName val="PALIO (ZE MARIA)"/>
      <sheetName val="FIESTA (STEFANO)"/>
      <sheetName val="ZAFIRA (ESTELA)"/>
      <sheetName val="Mapa Movimentação 30.09.06"/>
      <sheetName val="PAS Depreciação 30.09.06"/>
      <sheetName val="Mapa Movimentação 31.12.2006"/>
      <sheetName val="PAS Depreciação 31.12.06"/>
      <sheetName val="Quadro de Movimentação"/>
      <sheetName val="Imobilizado {PPC}"/>
      <sheetName val="PAS Depreciação 31.10.03"/>
      <sheetName val="Teste de adições 31.10.03"/>
      <sheetName val="Despesa com manutenção 31.10.03"/>
      <sheetName val="Mapa de mov e PAs dep"/>
      <sheetName val="Imob. em andamento"/>
      <sheetName val="Total Deprec."/>
      <sheetName val="Capitalização de Juros"/>
      <sheetName val="PAS Deprec. SET-07"/>
      <sheetName val="Dez-03"/>
      <sheetName val="Mov por empresa"/>
      <sheetName val="Mov. por grupo"/>
      <sheetName val="Abertura NBT"/>
      <sheetName val="Mapa Mov. AGO."/>
      <sheetName val="Depreciação AGO."/>
      <sheetName val="Imobilizado - PPC"/>
      <sheetName val="DESPESA_DEPRECIAÇÃO"/>
      <sheetName val="Mapa de Mov. Mensal"/>
      <sheetName val="PAS - Depreciação "/>
      <sheetName val="Teste Adições Dez"/>
      <sheetName val="Comp Analítica Imobilizado"/>
      <sheetName val="Mapa de Movimetação 31.12.05"/>
      <sheetName val="Teste Imobilizado em Andamento"/>
      <sheetName val="Projeto 3416 "/>
      <sheetName val="Base Imobilizado em Andamento"/>
      <sheetName val="Mapa de Movimentação 31.10.05"/>
      <sheetName val="PAS Depreciacao"/>
      <sheetName val="Dias Trab jan a set 2005"/>
      <sheetName val="Para referencia"/>
      <sheetName val="P2- Lead"/>
      <sheetName val="P3- Mapa Movimentação BR"/>
      <sheetName val="P4- Mapa Movimentação IFRS"/>
      <sheetName val="P5- Pas - Deprec. BR "/>
      <sheetName val="P6-Cálculo da Deprec. IFRS"/>
      <sheetName val="P7-Taxas IFRS"/>
      <sheetName val="P8- Composição das Adições"/>
      <sheetName val="P9-Teste Adição"/>
      <sheetName val="P10- Teste SI"/>
      <sheetName val="P11 - Recálculo IFRS Final"/>
      <sheetName val="Summary"/>
      <sheetName val="Sel. Imobilizado -Saldo Inicial"/>
      <sheetName val="Imobilizado - Adições"/>
      <sheetName val="Instruções"/>
      <sheetName val="Comp Imobilizado 31.03.08 "/>
      <sheetName val="Mapa de Imobilizado"/>
      <sheetName val="Obras em Andamento Período"/>
      <sheetName val="Obras em Andamento Total"/>
      <sheetName val="Abertura por Unidade"/>
      <sheetName val="Imobilizado em Andto."/>
      <sheetName val="Mapa mov e PAS Depreciação"/>
      <sheetName val="Resultado exercício"/>
      <sheetName val="Evolução Custo e Depreciação"/>
      <sheetName val="Movimentação CBB"/>
      <sheetName val="Teste adicoes-baixas-transf"/>
      <sheetName val="Prov. Perd {PPC}"/>
      <sheetName val="Mapa Mov. OUT 2000"/>
      <sheetName val="Mapa Mov. DEZ 2001"/>
      <sheetName val="adiçoes"/>
      <sheetName val="NE e base DOAR"/>
      <sheetName val="Mapa Imob. e Depr. Acum.{ppc}"/>
      <sheetName val="Parâm_Deprec"/>
      <sheetName val="ParamDeprec"/>
      <sheetName val="Adto_Imobilizado{ppc}"/>
      <sheetName val="Import_Andto{ppc}"/>
      <sheetName val="Andamento{ppc}"/>
      <sheetName val="Seleção Adições Imobilizado"/>
      <sheetName val="Seleção Saldo Inicial Imobiliza"/>
      <sheetName val="Baixas{ppc}"/>
      <sheetName val="Summary Page"/>
      <sheetName val="Abertura Lead"/>
      <sheetName val="Programa"/>
      <sheetName val="Resumo Ajustes"/>
      <sheetName val="NR"/>
      <sheetName val="P3.Mapa EMS - 2006"/>
      <sheetName val="Base DOAR"/>
      <sheetName val="P11.Imob andto EMS"/>
      <sheetName val="P1.Mapa EMS - 2004"/>
      <sheetName val="P2.Mapa EMS - 2005"/>
      <sheetName val="P4.Mapa Nat - 2004"/>
      <sheetName val="P5.Mapa Nat - 2005"/>
      <sheetName val="P6.Mapa Nat - 2006"/>
      <sheetName val="P7.Mapas Sigma"/>
      <sheetName val="P8.Saldo Inicial"/>
      <sheetName val="P9.Deprec Saldo Inicial"/>
      <sheetName val="P10.Teste de Adiçoes"/>
      <sheetName val="P12.Paralisados"/>
      <sheetName val="P13.Teste de Baixas"/>
      <sheetName val="Cálculo Parâmetro - 2004"/>
      <sheetName val="Cálculo Parâmetro - 2005 "/>
      <sheetName val="Cálculo Parâmetro - 2006"/>
      <sheetName val="1. Mapa movimentação"/>
      <sheetName val="2.1- Teste Adição 31.12"/>
      <sheetName val="2.2- Teste Adição 31.10"/>
      <sheetName val="3.1- Teste depreciação 31.12"/>
      <sheetName val="3.2- Teste depreciação 31.10"/>
      <sheetName val="4. Teste Baixa"/>
      <sheetName val="Resumo Lead"/>
      <sheetName val="Mapa Mov. Reavaliação"/>
      <sheetName val="Adto. a fornecedor"/>
      <sheetName val="Abertura transf. 31.10.07"/>
      <sheetName val="PAS - Depreciação - dez"/>
      <sheetName val="Teste de Adições dez.04"/>
      <sheetName val="Teste de Adições out.04"/>
      <sheetName val="PAS - Depreciação - out"/>
      <sheetName val="Razão Depreciação Diferido"/>
      <sheetName val="Ajuste - Deprec. Software"/>
      <sheetName val="Nota"/>
      <sheetName val="Adições 31.10"/>
      <sheetName val="Adições 31.12"/>
      <sheetName val="Ajuste - Deprec. Software 31.12"/>
      <sheetName val="Teste de Baixas 31.12"/>
      <sheetName val="PAS - Depreciação 31.10"/>
      <sheetName val="Ajuste - Deprec. Software 31.10"/>
      <sheetName val="Circularização"/>
      <sheetName val="Teste Adições Set-02"/>
      <sheetName val="Teste Adições Dez-02"/>
      <sheetName val="Log Adições Dez-02"/>
      <sheetName val="População Set-02"/>
      <sheetName val="Log Seleção Set-02"/>
      <sheetName val="Mapa CBMP"/>
      <sheetName val="PAS Depreciação CBMP"/>
      <sheetName val="Adições CBMP"/>
      <sheetName val="Adição Imob.Andamento CBMP"/>
      <sheetName val="Adição POS CBMP"/>
      <sheetName val="Inspeção física POS"/>
      <sheetName val="Mapa Servinet"/>
      <sheetName val="PAS Depreciação Servinet"/>
      <sheetName val="Adições Servinet"/>
      <sheetName val="Adição Veiculos Servinet"/>
      <sheetName val="Provisão perda POS 2005"/>
      <sheetName val="Adições POS"/>
      <sheetName val="Teste Adição 31.12.2007"/>
      <sheetName val="Teste Adição 31.10.2007"/>
      <sheetName val="Teste depreciação 31.12.2007"/>
      <sheetName val="Teste depreciação 31.10.2007"/>
      <sheetName val="Teste Baixa"/>
      <sheetName val="Para relatório"/>
      <sheetName val="Mapa 31.12"/>
      <sheetName val="Teste Adição 31.12"/>
      <sheetName val="Depreciação 31.12"/>
      <sheetName val="Imob. em And. 31.12"/>
      <sheetName val="Mapa 30.09"/>
      <sheetName val="Teste Deprec. 30.09"/>
      <sheetName val="Teste Adição 30.09"/>
      <sheetName val="Log ACL 30.09"/>
      <sheetName val="Teste Obras andam. 30.09"/>
      <sheetName val="Log ACL II 30.09"/>
      <sheetName val="Evol. por fábrica 30_09"/>
      <sheetName val="Juros 31.12"/>
      <sheetName val="Mapa Movimentação - 3009"/>
      <sheetName val="Teste de Adições e  Baixas "/>
      <sheetName val="Teste Depreciação 3009"/>
      <sheetName val="Mapa 3112"/>
      <sheetName val="Teste Depreciação 3112"/>
      <sheetName val="Mapa"/>
      <sheetName val="Imobilizado em Curso"/>
      <sheetName val="Ativações"/>
      <sheetName val="Obras em Andamento - follow up"/>
      <sheetName val="Imobilizado X Receita"/>
      <sheetName val="Ajuste Inventário"/>
      <sheetName val="Imobilizado em Serviço"/>
      <sheetName val="Compras em Andamento"/>
      <sheetName val="Adto. Fornecedores"/>
      <sheetName val="Dep. Judiciais"/>
      <sheetName val="Materiais em Depósito"/>
      <sheetName val="PAS - Depreciação Report"/>
      <sheetName val="Teste do Saldo Inicial"/>
      <sheetName val="Mapa SET_2009"/>
      <sheetName val="Teste de Saldo Inicial SET_09"/>
      <sheetName val="Teste de Adição SET_09"/>
      <sheetName val="Teste de Baixa SET_09"/>
      <sheetName val="Obras_em_andamento"/>
      <sheetName val="Gastos com desenv. Set"/>
      <sheetName val="Juros s. imobilizado"/>
      <sheetName val="Mapa USGAAP"/>
      <sheetName val="Rollfoward Depreciação USGAAP"/>
      <sheetName val="RollFoward  Depreciação BRGAAP"/>
      <sheetName val="PAS Depreciação USGAAP"/>
      <sheetName val="PAS Depreciação BRGAAP"/>
      <sheetName val="Inf. Importantes"/>
      <sheetName val="Audit Assurance Model"/>
      <sheetName val="MAPA BF"/>
      <sheetName val="PAS Depreciação BF"/>
      <sheetName val="Principais Adições"/>
      <sheetName val="Base Teste Inicial"/>
      <sheetName val="Composição Teste Inicial"/>
      <sheetName val="MAPA OV "/>
      <sheetName val="PAS Depreciação OV"/>
      <sheetName val="Ágio"/>
      <sheetName val="P3-Mapa Imobilizado_Consolidado"/>
      <sheetName val="Rede de Cabos"/>
      <sheetName val="Mapa Imobilizado Relatório"/>
      <sheetName val="PAS Decoders"/>
      <sheetName val="Depr. Reav. 2005 - Máquinas"/>
      <sheetName val="Deprec. de Máq. Não Reavaliadas"/>
      <sheetName val="Prédios reavaliados"/>
      <sheetName val="PROJETOS - 2006"/>
      <sheetName val="Penhora"/>
      <sheetName val="Mapa de Movimentação {PPC}"/>
      <sheetName val="Teste de Movimentações"/>
      <sheetName val="Comp Imobilizado Andamento"/>
      <sheetName val="Abertura relatório"/>
      <sheetName val="Análise_variação"/>
      <sheetName val="Ajuste_Imob_andamento"/>
      <sheetName val="Controle_Individual"/>
      <sheetName val="Imobilizado_em_andamento"/>
      <sheetName val="Mapa de Movimentação PPC"/>
      <sheetName val="Movimentações"/>
      <sheetName val="Mapa de Movimentação{PPC}"/>
      <sheetName val="Imob em Andamento"/>
      <sheetName val="Comp. Imobil em Andto"/>
      <sheetName val="Log ACL-Inspeção Física"/>
      <sheetName val="Projetos em andamento"/>
      <sheetName val="Mapa de Movimentação 30.06"/>
      <sheetName val="PAS Depreciação 30.06.04"/>
      <sheetName val="Teste Adições Imob em Andamento"/>
      <sheetName val="Imperment"/>
      <sheetName val="Mapa de movimentacao 31.12.03"/>
      <sheetName val="PAS Depreciação 31.12.03"/>
      <sheetName val="Teste de adição e baixas"/>
      <sheetName val="Penhora Abril"/>
      <sheetName val="Itens selecionados(teste insp.)"/>
      <sheetName val="Log file"/>
      <sheetName val="Movimentação DOAR"/>
      <sheetName val="Mapa Imob 1T06"/>
      <sheetName val="Variação Obras em andamento"/>
      <sheetName val="Projetos e obras em andamento"/>
      <sheetName val="Reav. 2005 Máquinas"/>
      <sheetName val="Reav. 2005 Edifício e Terrenos"/>
      <sheetName val="Mapa imob 2T06"/>
      <sheetName val="Deprec Reav. 2005 Máquinas"/>
      <sheetName val="Deprec máquinas não reaval."/>
      <sheetName val="Mapa Imob 1T06 Ajustado"/>
      <sheetName val="Bens dados em garantia"/>
      <sheetName val="PROJETOS_2006"/>
      <sheetName val="Impairment Test"/>
      <sheetName val="P8 - Variação Cambial Adto "/>
      <sheetName val="Mapa Ática 31.12"/>
      <sheetName val="Mapa Scipione 31.12"/>
      <sheetName val="Mapa Ática 30.09"/>
      <sheetName val="Mapa Scipione 30.09"/>
      <sheetName val="Teste Add 31.12"/>
      <sheetName val="Teste Add 31.10"/>
      <sheetName val="Invest. Futuros {ppc}"/>
      <sheetName val="{ppc} Mapa Mov Imob 30.06.07"/>
      <sheetName val="{ppc} Mapa Depreciação 30.06.07"/>
      <sheetName val="Cálc. Global Deprec. Pavim."/>
      <sheetName val="Taxas de Deprec. Calculada"/>
      <sheetName val="{ppc}Mapa Mov Imob 31.12.07"/>
      <sheetName val="{ppc}Mapa Depreciação 31.12.07 "/>
      <sheetName val="Cálc. Global Depr. Pavim.30.06"/>
      <sheetName val="Cálc. Global Depr. Pavim 31.12"/>
      <sheetName val="Taxa Deprec. Calculada"/>
      <sheetName val="Notas Explicativas"/>
      <sheetName val="PAS Deprec. Amort. 31.12.08"/>
      <sheetName val="Benfeitorias em Prop. 3ºs 31.12"/>
      <sheetName val="Logs ACL"/>
      <sheetName val="PAS Deprec. Amort. 31.10"/>
      <sheetName val="Benfeitorias em Prop. 3ºs 31.10"/>
      <sheetName val="P3 - Mapa Mov. Imobilizado"/>
      <sheetName val="P4- PAS Depreciação"/>
      <sheetName val="P5-Teste Saldo Inicial "/>
      <sheetName val="P6-Teste Saldo Inicial Adiciona"/>
      <sheetName val="P7-Diferido"/>
      <sheetName val="P1 . Mapa Movimentação"/>
      <sheetName val="P2 . Teste Depreciações"/>
      <sheetName val="P3. 132014 Imob. And."/>
      <sheetName val="P4. 132051 Imob. And. (AM)"/>
      <sheetName val="P5. 132054 Imob. And."/>
      <sheetName val="Teste Depreciações"/>
      <sheetName val="Mapa de Movimentação 2008"/>
      <sheetName val="Teste de Depreciação 2008"/>
      <sheetName val="P2 -  Lead"/>
      <sheetName val="P3 -  Movimentação"/>
      <sheetName val="P4 -  Depreciação"/>
      <sheetName val="P5 -  Adições"/>
      <sheetName val="P6 -  Baixas"/>
      <sheetName val="P7 - Teste Dez-06"/>
      <sheetName val="FundoComercio"/>
      <sheetName val="Mov jan a jun04"/>
      <sheetName val="Depreciacao"/>
      <sheetName val="Adicoes"/>
      <sheetName val="Big Londrina"/>
      <sheetName val="Bens Entrega Futura {ppc}"/>
      <sheetName val="Garantias"/>
      <sheetName val="Global depreciação"/>
      <sheetName val="Mapa Final"/>
      <sheetName val="Direitos(PPE)"/>
      <sheetName val="Teste apropriações"/>
      <sheetName val="Teste detalhe apropriações"/>
      <sheetName val="Apropriações Dez"/>
      <sheetName val="Depreciação Final"/>
      <sheetName val="Mapa Out"/>
      <sheetName val="Depreciação Out"/>
      <sheetName val="Imobilizado Saldo Inicial"/>
      <sheetName val="Adições de Imobilizado"/>
      <sheetName val="Depreciação Adições"/>
      <sheetName val="Teste impairment"/>
      <sheetName val="Deprec."/>
      <sheetName val="Apropriação"/>
      <sheetName val="Investimentos Dez"/>
      <sheetName val="Investimentos Out"/>
      <sheetName val="Rollforward"/>
      <sheetName val="Tabela DAAM"/>
      <sheetName val="Lead (2)"/>
      <sheetName val="NE Imobilizado - IFRS"/>
      <sheetName val="NE - BR GAAP"/>
      <sheetName val="Mapa Movimentação Imobilizado"/>
      <sheetName val="Mutação Imobilizado - PPC"/>
      <sheetName val="Teste de Detalhes"/>
      <sheetName val="Excess Calc"/>
      <sheetName val="Mapa Imobiliz SESPO"/>
      <sheetName val="PAS Depreciação Sespo"/>
      <sheetName val="Teste adições Sespo"/>
      <sheetName val="Teste Saldo Inicial Sespo"/>
      <sheetName val="Mapa Imob Vetbrands"/>
      <sheetName val="P8-Teste de Adições"/>
      <sheetName val="P7-Log Adições"/>
      <sheetName val="P8-Log Saldo Inicial"/>
      <sheetName val="P9-Log Saldo Inicial Adicional"/>
      <sheetName val="P5-Diferido"/>
      <sheetName val="P6-Teste de Adições"/>
      <sheetName val="P7-Log ACL"/>
      <sheetName val="Composição"/>
      <sheetName val="Nota Relatorio"/>
      <sheetName val="Procedimentos"/>
      <sheetName val="{PPC} Mapa Marisa"/>
      <sheetName val="PAS - Depre. Marisa 31.12"/>
      <sheetName val="PAS - Depre. Marisa 30.09"/>
      <sheetName val="Cálculo Instalações"/>
      <sheetName val="Dep. Acelerada"/>
      <sheetName val="{PPC} Imob. em Andamento"/>
      <sheetName val="Transferências"/>
      <sheetName val="{PPC} Mapa Credi21"/>
      <sheetName val="PAS - Depreciação Credi21"/>
      <sheetName val="{PPC} Mapa Due Mille"/>
      <sheetName val="PAS - Depreciação Due Mille"/>
      <sheetName val="Instruções DTT Belgica"/>
      <sheetName val="Mapa Referência"/>
      <sheetName val="Teste - Saldo Inicial"/>
      <sheetName val="NE 14"/>
      <sheetName val="Pontos"/>
      <sheetName val="PAS - Depreciação Marisa"/>
      <sheetName val="Adto Imobilizado"/>
      <sheetName val="{PPC} Mapa de Mov. Marisa Lojas"/>
      <sheetName val="PAS - Desp. Depreciação Marisa"/>
      <sheetName val="{PPC} Mapa de Mov. Credi 21"/>
      <sheetName val="PAS - Desp. Depreciação Credi21"/>
      <sheetName val="Nota 12"/>
      <sheetName val="Adições 2005"/>
      <sheetName val="Teste Adições 30.06.05"/>
      <sheetName val="Baixas 2005"/>
      <sheetName val="PAS Depreciação 30.06.05"/>
      <sheetName val="Baixas Analitico  "/>
      <sheetName val="Bens Totalmente Depreciados"/>
      <sheetName val="Depr Benfeitorias"/>
      <sheetName val="Procedimentos ISRE"/>
      <sheetName val="Mapa Marisa"/>
      <sheetName val="PAS - Deprec. Marisa"/>
      <sheetName val="Mapa Credi 21"/>
      <sheetName val="PAS - Deprec. Credi 21"/>
      <sheetName val="Mapa Due Mille"/>
      <sheetName val="PAS - Deprec. Due Mille"/>
      <sheetName val="Mapa Imob. em Andamento"/>
      <sheetName val="Adiantamento Terceiros"/>
      <sheetName val="Adiantamento Imobilizado"/>
      <sheetName val="Taxa Efetiva"/>
      <sheetName val="Nota Imobilizado"/>
      <sheetName val="PAS - Depre. Marisa"/>
      <sheetName val="Mapa Credi21"/>
      <sheetName val="PAS - Depre. Credi21"/>
      <sheetName val="PAS - Depre. Due Mille"/>
      <sheetName val="Adto Terceiros"/>
      <sheetName val="Avaliação de Imoveis"/>
      <sheetName val="Cálculo de Itens"/>
      <sheetName val="Para Ref"/>
      <sheetName val="Actio"/>
      <sheetName val="Athol"/>
      <sheetName val="Begoldi"/>
      <sheetName val="CBF"/>
      <sheetName val="Compar"/>
      <sheetName val="Locado"/>
      <sheetName val="Mareasa"/>
      <sheetName val="Marisa Part"/>
      <sheetName val="NIX"/>
      <sheetName val="Novay"/>
      <sheetName val="Pense"/>
      <sheetName val="Traditio"/>
      <sheetName val="Imobilizações em Curso"/>
      <sheetName val="Teste Custo Inicial"/>
      <sheetName val="Aquisições por loja"/>
      <sheetName val="Pontos comerciais"/>
      <sheetName val="Pontos comerciais - detalhes"/>
      <sheetName val="NE_Movimentação"/>
      <sheetName val="Base_NE_Movimentação"/>
      <sheetName val="Desp. Pré Operacionais"/>
      <sheetName val="Teste Adições 31.12"/>
      <sheetName val="Pontos comerciais 31.12"/>
      <sheetName val="Pontos comerciais 30.09"/>
      <sheetName val="Desp Pré Operacional 30.09"/>
      <sheetName val="Teste Adições 30.09"/>
      <sheetName val="Procedimentos Efetuados"/>
      <sheetName val="Teste imobilizado em and."/>
      <sheetName val="Log Testes"/>
      <sheetName val="Relação de lojas"/>
      <sheetName val="Mapa Marisa Lojas"/>
      <sheetName val="Mapa a realizar"/>
      <sheetName val="Resumo adições"/>
      <sheetName val="Contratos"/>
      <sheetName val="PAS Depreciação - Marisa"/>
      <sheetName val="PAS Depreciação - Credi 21"/>
      <sheetName val="Mapa Consolidado"/>
      <sheetName val="Capex"/>
      <sheetName val="Cálculo Taxa Efetiva"/>
      <sheetName val="Suporte Fluxo de caixa"/>
      <sheetName val="5. Sample Size Table"/>
      <sheetName val="Movimentação {PPE}"/>
      <sheetName val="Cálculo Global"/>
      <sheetName val="Global Reavaliação"/>
      <sheetName val="Global variáveis"/>
      <sheetName val="Deprec Movimentação"/>
      <sheetName val="Glocal de depreciação - Final"/>
      <sheetName val="Cálculo Global  - Final"/>
      <sheetName val="Sheet2"/>
      <sheetName val="Taxa Ampliação"/>
      <sheetName val="Teste adições (2)"/>
      <sheetName val="Projeção 31_12_04"/>
      <sheetName val="PPC mov imob 311204"/>
      <sheetName val="movimentação 311004"/>
      <sheetName val=" PPC Imobilizado em andamento"/>
      <sheetName val="Deprec"/>
      <sheetName val="Baixa 311204"/>
      <sheetName val="Imobilizado 311204"/>
      <sheetName val="Adições Ajustado"/>
      <sheetName val="Tabela de Parâmetros"/>
      <sheetName val="Projeções"/>
      <sheetName val="Benfeitorias 311204"/>
      <sheetName val="Global Deprec"/>
      <sheetName val="Teste Aquisições"/>
      <sheetName val="Log Aquisições"/>
      <sheetName val="Deprec.-Amortiz."/>
      <sheetName val="itens totalmente depreciados"/>
      <sheetName val="Detalhe Depreciação"/>
      <sheetName val="Adições e Baixas"/>
      <sheetName val="(1) Rollfoward Set-08"/>
      <sheetName val="(2) L1 x L2"/>
      <sheetName val="(3) Ajuste GAAP - Ago-08"/>
      <sheetName val="(4) Ajuste GAAP Jun-08"/>
      <sheetName val="(5) Patrimonio X Contábil - BR"/>
      <sheetName val="(6) Patrimonio X Contábil - US"/>
      <sheetName val="(7) Mapa Mov. - BRGAAP"/>
      <sheetName val="(8) PAS - Depreciação - 31.08"/>
      <sheetName val="(9) PAS - Depreciação - BRGAAP"/>
      <sheetName val="(10) Mapa Mov. - USGAAP"/>
      <sheetName val="(11) PAS - Depreciação - USGAAP"/>
      <sheetName val="(12) Dif. Taxa"/>
      <sheetName val="(13) Imob. em Andamento"/>
      <sheetName val="(14) Custo Corig. x Depreciação"/>
      <sheetName val="(15) Adição"/>
      <sheetName val="(16) Teste Sld. Inicial"/>
      <sheetName val="(17) Baixa"/>
      <sheetName val="(18) Impairment"/>
      <sheetName val="(19) Prov. Obsoleto"/>
      <sheetName val="(1) L1 x L2"/>
      <sheetName val="(2) Ajuste GAAP - 31.08"/>
      <sheetName val="(3) Ajuste GAAP - 31.06"/>
      <sheetName val="(4) Patrimonio X Contábil - BR"/>
      <sheetName val="(5) Patrimonio X Contábil - US"/>
      <sheetName val="(6) Mapa Mov. - BRGAAP"/>
      <sheetName val="(7) PAS - Depreciação - 31.08"/>
      <sheetName val="(8) PAS - Depreciação - BRGAAP"/>
      <sheetName val="(9) Mapa Mov. - USGAAP"/>
      <sheetName val="(10) PAS - Depreciação - USGAAP"/>
      <sheetName val="(11) Dif. Taxa"/>
      <sheetName val="(12) Imob. em Andamento"/>
      <sheetName val="(12) Custo Corig. x Depreciação"/>
      <sheetName val="(13) Adição"/>
      <sheetName val="(14) Teste Sld. Inicial"/>
      <sheetName val="(15) Baixa"/>
      <sheetName val="(16) Impairment"/>
      <sheetName val="(17) Prov. Obsoleto"/>
      <sheetName val="Rollfoward"/>
      <sheetName val="Investimentos"/>
      <sheetName val="Teste Saldo Inicial."/>
      <sheetName val="P1 - Sumário "/>
      <sheetName val="P2 - Lead"/>
      <sheetName val="P3 - Sublead"/>
      <sheetName val="P4 - Movimentação"/>
      <sheetName val="P5 - Global Deprec"/>
      <sheetName val="P6 - Teste de Adições"/>
      <sheetName val="P3 - Adição Imobilizado"/>
      <sheetName val="P4 - Vouching"/>
      <sheetName val="P5 - Movimentação Imobilizado"/>
      <sheetName val="P6 - Overall Depreciação"/>
      <sheetName val="Sublead"/>
      <sheetName val="1.Mapa Imobilizado BR GAAP"/>
      <sheetName val="2.PAS Depreciação"/>
      <sheetName val="3.Mapa Diferido"/>
      <sheetName val="4.Amortização"/>
      <sheetName val="5. NE  mov. custo"/>
      <sheetName val="Mapa IAS"/>
      <sheetName val="Itens não Localizados"/>
      <sheetName val="Imob em curso 31.12"/>
      <sheetName val="Desp Pré Operacional 31.12"/>
      <sheetName val="Análise Desp Pré-operac"/>
      <sheetName val="Amort não registrada"/>
      <sheetName val="Complemento Teste Adições"/>
      <sheetName val="Desp Pré Operacional 30.06"/>
      <sheetName val="Pontos comerciais 30.06"/>
      <sheetName val="Teste Adições 30.06"/>
      <sheetName val="Pontos comerciais 31.03"/>
      <sheetName val="Teste Adições 31.03"/>
      <sheetName val="Desp Pré Operacional 31.03"/>
      <sheetName val="1.Mapa Imobilizado"/>
      <sheetName val="2.Teste de Adições"/>
      <sheetName val="3.Teste de Baixa"/>
      <sheetName val="4.PAS Depreciação"/>
      <sheetName val="5.Aquisições após cisão"/>
      <sheetName val="2.Teste de adição"/>
      <sheetName val="3. Teste Baixa"/>
      <sheetName val="4. Teste Baixa Adicional"/>
      <sheetName val="5. PAS Depreciação"/>
      <sheetName val="1. Risco Específico"/>
      <sheetName val="2. Mapa Imobilizado"/>
      <sheetName val="3. Cobertura Seguros"/>
      <sheetName val="3. PAS Depreciação"/>
      <sheetName val="4. Suporte NE"/>
      <sheetName val="Firenze"/>
      <sheetName val="Imp bens de uso"/>
      <sheetName val="PIS e COFINS"/>
      <sheetName val="Mapa de Mov."/>
      <sheetName val="PIS COFINS A RECUPERAR NOV06"/>
      <sheetName val="PAS DEPRECIAÇÃO "/>
      <sheetName val="TESTE ADIÇÃO NOV06"/>
      <sheetName val="LOG - ACL"/>
      <sheetName val="IMPOSTOS A RECUPERAR"/>
      <sheetName val="Mapa de Movimentação - Nov06"/>
      <sheetName val="PAS DEPRECIAÇÃO NOV06"/>
      <sheetName val="MAPA IMOBILIZADO NOV06"/>
      <sheetName val="IMPOSTOS A RECUPERAR NOV06"/>
      <sheetName val="Mapa Movimentação - Mar06"/>
      <sheetName val="PAS - Depreciação - Mar06"/>
      <sheetName val="PIS COFINS a Recuperar"/>
      <sheetName val="Mapa de Movimentação - Out05"/>
      <sheetName val="PAS - Depreciação - Out05"/>
      <sheetName val="Teste de Detalhe - Adições"/>
      <sheetName val="Mapa de Movimentação - Mar06"/>
      <sheetName val="PAS - Depreciação Mar06"/>
      <sheetName val="PAS - Depreciação Out05"/>
      <sheetName val="Análise Depreciação - Mar06"/>
      <sheetName val="Teste Adição - Mar06"/>
      <sheetName val="Teste de Detalhe - Out05"/>
      <sheetName val="Teste de Detalhe"/>
      <sheetName val="Amostra"/>
      <sheetName val="Teste Adições - Out05"/>
      <sheetName val="PAS Adições"/>
      <sheetName val="Mapa de Movimentação - Out05 "/>
      <sheetName val="TESTE ADIÇÕES NOV06"/>
      <sheetName val="ANÁLISE DEPRECIAÇÃO MAR-06"/>
      <sheetName val="MAPA MOVIMENTAÇÃO NOV06"/>
      <sheetName val="Comex"/>
      <sheetName val="Trop"/>
      <sheetName val="Ajuste Proposto"/>
      <sheetName val="Mapa Imobilizado Consolidado"/>
      <sheetName val="Mapa Imobilizado - 31.12"/>
      <sheetName val="Mapa Imobilizado - 30.11 "/>
      <sheetName val="PAS - Depreciação - 31.12"/>
      <sheetName val="PAS - Depreciação - 30.11"/>
      <sheetName val="Teste de Detalhe - 30.11"/>
      <sheetName val="Mapão"/>
      <sheetName val="Passos do Programa"/>
      <sheetName val="PAS IMOBILIZADO"/>
      <sheetName val="PIS e Cofins a Recuperar"/>
      <sheetName val="P3 - RollForward"/>
      <sheetName val="P4 - Mapa do Imobilizado"/>
      <sheetName val="P5 PAS - Depreciação"/>
      <sheetName val="P6 - Constr. em Andto"/>
      <sheetName val="P7 - Capitalização de Juros"/>
      <sheetName val="P8 - Teste de Adições"/>
      <sheetName val="P9 - Teste Saldo Inicial Set"/>
      <sheetName val="P10- Itapevi"/>
      <sheetName val="P8 - Impairment"/>
      <sheetName val="P9 - Teste de Adições"/>
      <sheetName val="P10 - Teste Saldo Inicial Set"/>
      <sheetName val="P11- Itapevi"/>
      <sheetName val="P3 - Mapa do Imobilizado "/>
      <sheetName val="P4 - Teste de Adições"/>
      <sheetName val="P5 PAS - Depreciação 311207"/>
      <sheetName val="P6 - Constr. em Andto 30.09"/>
      <sheetName val="P7 - Teste Saldo Inicial 30.09"/>
      <sheetName val="P7 Itapevi"/>
      <sheetName val="P8 Capitalização"/>
      <sheetName val="P9 Contas"/>
      <sheetName val="P10 Mapa Suporte"/>
      <sheetName val="Mapa de Movimentão"/>
      <sheetName val="Pas de Depreciação"/>
      <sheetName val="P13 Constr. em Andto 30.09"/>
      <sheetName val="P4 - RollForward"/>
      <sheetName val="P3 - Mapa do Imobilizado"/>
      <sheetName val="Teste Saldo Inicial Set"/>
      <sheetName val="1. Mapa Mov. Giroflex 31.12"/>
      <sheetName val="2. Mapa Mov. Giroservices 31.12"/>
      <sheetName val="3. Mapa Mov. Aurus 31.12"/>
      <sheetName val="4. PAS Depr Giroflex 31.12"/>
      <sheetName val="5. PAS Depr Giroflex 30.09"/>
      <sheetName val="6. Saldo Inicial Giroflex 30.09"/>
      <sheetName val="7. Base Saldo Inicial Giroflex"/>
      <sheetName val="8. Adições Giroflex  31.12"/>
      <sheetName val="9. Baixas Giroflex 30.09"/>
      <sheetName val="10. Base Benfeitorias"/>
      <sheetName val="11. Reavaliação"/>
      <sheetName val="12. Dif Res. Reaval"/>
      <sheetName val="Mapa Movim. 31.12"/>
      <sheetName val="Reavaliação - Contab"/>
      <sheetName val="Teste Depreciação 31.12"/>
      <sheetName val="Log ACL 31.12"/>
      <sheetName val="Baixas 2008"/>
      <sheetName val="Teste Saldo Inicial 30.09"/>
      <sheetName val="Ref. Reporting Package"/>
      <sheetName val="Mapa Mov_USGAAP"/>
      <sheetName val="Baixa Imobilizado"/>
      <sheetName val="Teste Venda"/>
      <sheetName val="Depreciação USGAAP out"/>
      <sheetName val="Mapa Mov Out08_BRGAAP"/>
      <sheetName val="Depreciação BRGAAP"/>
      <sheetName val="Mapa Movim 31.10"/>
      <sheetName val="1. Mapa Mov. Giroflex 30.09"/>
      <sheetName val="2. Mapa Mov. Giroservices 30.09"/>
      <sheetName val="3. Mapa Mov. Aurus 30.09"/>
      <sheetName val="4. PAS Depr Giroflex 30.09"/>
      <sheetName val="5. Saldo Inicial Giroflex 30.09"/>
      <sheetName val="6. Base Saldo Inicial Giroflex"/>
      <sheetName val="7. Adições Giroflex  30.09"/>
      <sheetName val="8. Baixas Giroflex 30.09"/>
      <sheetName val="9. Base Benfeitorias"/>
      <sheetName val="1. Mapa Total Geral 08"/>
      <sheetName val="2. Resumo Obras em And. 31.12"/>
      <sheetName val="3. Movimentação - Obras"/>
      <sheetName val="Risco Específico"/>
      <sheetName val="Cobertura Seguros"/>
      <sheetName val="Resumo Obras em And. 31.12"/>
      <sheetName val="Saldo de obras em and. por ano"/>
      <sheetName val="Resumo Investimentos 31.12"/>
      <sheetName val="Comparativo 31.12"/>
      <sheetName val="Comp. Obras And. 31.12"/>
      <sheetName val="MAPA BF 31.12"/>
      <sheetName val="Mapa Total Geral 08"/>
      <sheetName val="Teste de Adição 31.12"/>
      <sheetName val="PAS Depreciação BFE 31.12 "/>
      <sheetName val="Teste baixas 31.12"/>
      <sheetName val="Amortização Ágio 31.12"/>
      <sheetName val="1.MAPA BF 30.09"/>
      <sheetName val="2.Teste de Adições 30.09"/>
      <sheetName val="3.PAS Depreciação BF 30.09"/>
      <sheetName val="4.Obras em andamento"/>
      <sheetName val="4.1Composição Obras And."/>
      <sheetName val="5.Amortização Ágio"/>
      <sheetName val="6.Teste baixas 30.09"/>
      <sheetName val="Pré op."/>
      <sheetName val="11.1 Dif reavaliação"/>
      <sheetName val="1. Mapa Mov. Giroflex"/>
      <sheetName val="2. Mapa Mov. Giroservices"/>
      <sheetName val="3. Mapa Mov. Aurus"/>
      <sheetName val="4. PAS Depreciação"/>
      <sheetName val="4. PAS Depreciação (2)"/>
      <sheetName val="5. Teste Saldo Inicial"/>
      <sheetName val="6. Teste de Adições"/>
      <sheetName val="7. Teste de Baixas"/>
      <sheetName val="1. Sumário"/>
      <sheetName val="2. Mapa de Movimentação"/>
      <sheetName val="3. Teste de Adições"/>
      <sheetName val="4. Teste Saldo Inicial"/>
      <sheetName val="5. Depreciação"/>
      <sheetName val="12. Resumo"/>
      <sheetName val="12a Gastos com terceiros"/>
      <sheetName val="Mapa de Movimentação-31.12.2006"/>
      <sheetName val="PAS - Depreciação-31.12.06"/>
      <sheetName val="Mapa de Movimentações"/>
      <sheetName val="LOG - Saldo Inicial"/>
      <sheetName val="PAS Amortização"/>
      <sheetName val="Parâmetros"/>
      <sheetName val="Abertura mov imobilizado"/>
      <sheetName val="Abertura mov resultado"/>
      <sheetName val="Mutação imobilizado"/>
      <sheetName val="Movimentação Nutrição e Avicult"/>
      <sheetName val="Movimentação suinos PICs"/>
      <sheetName val="1.Mapa movimentação imobilizado"/>
      <sheetName val="3. Adições"/>
      <sheetName val="4. Diferido"/>
      <sheetName val="Referência"/>
      <sheetName val="(6) Leasing"/>
      <sheetName val="(7) Fiscal x Cliente"/>
      <sheetName val="Ativo Fixo-Movimentação 30.09"/>
      <sheetName val="Depreciação (PAS)"/>
      <sheetName val="Maquinas Dep 5 anos"/>
      <sheetName val="Circularizações"/>
      <sheetName val="Ágio-Deságio"/>
      <sheetName val="Provisão Bens de Uso"/>
      <sheetName val="Mapa Relatório"/>
      <sheetName val="Aquisições"/>
      <sheetName val="Teste de Depreciação 31.12.07"/>
      <sheetName val="Imob em Andamento 31.12.07"/>
      <sheetName val="Venda CMI Brasil Imobil"/>
      <sheetName val="Movimentação 2"/>
      <sheetName val="Baixas Tatuapé"/>
      <sheetName val="Relatórios 2002"/>
      <sheetName val="Movimentação 30.09.02"/>
      <sheetName val="Movimentação 31.12.02"/>
      <sheetName val="sdo inicial"/>
      <sheetName val="Log sdo inicial"/>
      <sheetName val="Laudo de Avaliação Fabrica SP"/>
      <sheetName val="Log@seleção_Saldo Inicial"/>
      <sheetName val="Consulta diferimento gastos"/>
      <sheetName val="Composição Baixas"/>
      <sheetName val="Adições - 4 Quarter"/>
      <sheetName val="Depreciação - 3 Quarter"/>
      <sheetName val="Adições - 3 Quarter"/>
      <sheetName val="Depreciação - 2 Quarter"/>
      <sheetName val="Adições - 2 Quarter"/>
      <sheetName val="Depreciação - 1 Quarter"/>
      <sheetName val="Adições - 1 Quarter"/>
      <sheetName val="Teste Nota"/>
      <sheetName val="Mapa Mov "/>
      <sheetName val="Deprec 31.12"/>
      <sheetName val="Deprec 31.10"/>
      <sheetName val="Seleção_Teste_Adições"/>
      <sheetName val="SISPRO"/>
      <sheetName val="Caminhões Vendidos"/>
      <sheetName val="30.06"/>
      <sheetName val="Mapa de Mov"/>
      <sheetName val="Log File - Adição"/>
      <sheetName val="Comp.Itens Obsoletos"/>
      <sheetName val="Teste Físico para o contábil"/>
      <sheetName val="Composição transf. Unicoba"/>
      <sheetName val="Lead - Novo Plano"/>
      <sheetName val="(1) Roll-Forward"/>
      <sheetName val="(2) USGAAP x BRGAAP"/>
      <sheetName val="(3) Mapa Mov. - USGAAP"/>
      <sheetName val="(4) PAS - Deprec. - USGAAP"/>
      <sheetName val="(5) Mapa Mov. - BRGAAP"/>
      <sheetName val="(6) PAS - Deprec. - BRGAAP"/>
      <sheetName val="(7) Deprec. US x BR"/>
      <sheetName val="(8) Obras em Andamento - 31.12"/>
      <sheetName val="(9) Teste Sd. Inicial"/>
      <sheetName val="(10) Teste Adição"/>
      <sheetName val="(11) Teste de Baixa"/>
      <sheetName val="(12) Obras em Andamento - 30.09"/>
      <sheetName val="(13) Custo x Depreciação"/>
      <sheetName val="(14) Comp. Sd. Inicial - USxBR"/>
      <sheetName val="(7) US x BR"/>
      <sheetName val="P1 - Summary Sheet"/>
      <sheetName val="P3 - Reavaliado x Contábil"/>
      <sheetName val="P4 - Imobilizado em Andamento"/>
      <sheetName val="P5 - Teste Saldo Inicial"/>
      <sheetName val="P7 - Depreciação (PAS)"/>
      <sheetName val="P8 - Parâmetro"/>
      <sheetName val="mapa mov 30.09.07"/>
      <sheetName val="mapa mov 31.12.07"/>
      <sheetName val="Teste de adição 31.12.07"/>
      <sheetName val="tabela Parâmetro"/>
      <sheetName val="mapa mov 30.009.07"/>
      <sheetName val="mapa mov"/>
      <sheetName val="Mapa Movimentação 31.12"/>
      <sheetName val="P.A.S Depreciação 31.12"/>
      <sheetName val="Mapa Diferido 31.12"/>
      <sheetName val="Mapa movimentação 30.09"/>
      <sheetName val="P.A.S Depreciação 30.09"/>
      <sheetName val="Teste sd. inicial"/>
      <sheetName val="Mapa Diferido 30.09"/>
      <sheetName val="Log ACL adições"/>
      <sheetName val="Log ACL sdo inicial"/>
      <sheetName val="PAS Vida Útil"/>
      <sheetName val="Depreciação 2010"/>
      <sheetName val="Ajuste USGAAP"/>
      <sheetName val="Roll Forward 31.12"/>
      <sheetName val="P1 - Mapa de movimentação"/>
      <sheetName val="P2 - PAS Depreciação"/>
      <sheetName val="P3-Teste Saldo Inicial"/>
      <sheetName val="P4-Teste Adição"/>
      <sheetName val="P1-Lead"/>
      <sheetName val="P2-Sumário"/>
      <sheetName val="P3-Mapa de Imobilizado"/>
      <sheetName val="P4-PAS -  Depreciação"/>
      <sheetName val="P5-Teste Saldo Inicial"/>
      <sheetName val="P6-Teste adição"/>
      <sheetName val="P1-Mapa de Imobilizado"/>
      <sheetName val="P2-PAS -  Depreciação"/>
      <sheetName val="P5 - Mapa USGAAP"/>
      <sheetName val="Log Adição"/>
      <sheetName val="Resumo Relatório 30.12"/>
      <sheetName val="Resumo Relatório 30.09"/>
      <sheetName val="Projeto Sedna"/>
      <sheetName val="Laudo de Avaliação"/>
      <sheetName val="LOG ACL Saldo Inicial"/>
      <sheetName val="Depreciação - Maq. e Equip"/>
      <sheetName val="Roll Forward 31.12.08"/>
      <sheetName val="resumo"/>
      <sheetName val="Análise de Variação 30-09"/>
      <sheetName val="Análise de Variação - 31-12"/>
      <sheetName val="LOG ACL Adições 30.09"/>
      <sheetName val="LOG ACL Adições 31.12"/>
      <sheetName val="Depreciação - Maq e Equip"/>
      <sheetName val="Henry Ford"/>
      <sheetName val="Importação Andamento"/>
      <sheetName val="Cálculo do parâmetro"/>
      <sheetName val="IFRS5"/>
      <sheetName val="ISA 2410"/>
      <sheetName val="Mapa BRGAAP "/>
      <sheetName val="Principais baixas e adições"/>
      <sheetName val="Mapa IFRS"/>
      <sheetName val="IFRS 30-06-08"/>
      <sheetName val="Calculo parâmetro"/>
      <sheetName val="Descrição dos Bens"/>
      <sheetName val="Depreciação 31.10"/>
      <sheetName val="Log de ACL"/>
      <sheetName val="Testes 31.12"/>
      <sheetName val="Testes 31.10"/>
      <sheetName val="Testes"/>
      <sheetName val="Saldo Societário Ajustado"/>
      <sheetName val="Tab 1 - Summary"/>
      <sheetName val="Tab2 - Lead"/>
      <sheetName val="Tab3  - Mapa Imobilizado"/>
      <sheetName val="Tab4 - PAS Depreciação"/>
      <sheetName val="Tab5 - T. Sld. Inicial "/>
      <sheetName val="Tab6 -LOG SI"/>
      <sheetName val="Tab7 - Teste Adições "/>
      <sheetName val="Tab8 - Teste Baixas"/>
      <sheetName val="Tab9- Mapa Imobilizado 31.12.09"/>
      <sheetName val="Tab10-PAS Depreciação 31.12.09"/>
      <sheetName val="Tab11 - Teste Adições  31.12.09"/>
      <sheetName val="Tab12 - Teste Baixas 31.12.09 "/>
      <sheetName val="Mapa de Imobilizado 31-10-08"/>
      <sheetName val="Mapa de Imobilizado 31-12-08"/>
      <sheetName val="Teste de Add 31-10-08"/>
      <sheetName val="Investimento 31-12-08"/>
      <sheetName val="CPC"/>
      <sheetName val="ICMS, PIS_COFINS Imob."/>
      <sheetName val="Calc. Parâmetro"/>
      <sheetName val="Leasing (2)"/>
      <sheetName val="Imobilizado em andamento 31.12"/>
      <sheetName val="Propriedades Rurais"/>
      <sheetName val="Mapa Imobilizado 31.10 e 31.12"/>
      <sheetName val="Mapa Imob. IPC90 31.10 E 31.12"/>
      <sheetName val="PAS - Depreciação 31.10 e 31.12"/>
      <sheetName val="Teste Adição 31.10.08"/>
      <sheetName val="Teste Saldo Inicial 31.12.07"/>
      <sheetName val="Adiantamentos 31.10.08"/>
      <sheetName val="Mapa Imobilizado 31.10.08"/>
      <sheetName val="Mapa Imobilizado IPC90 31.10.08"/>
      <sheetName val="PAS - Depreciação 31.10.08"/>
      <sheetName val="Mapa Imobilizado IPC90 30.09.08"/>
      <sheetName val="Níveis Parâmetro (2)"/>
      <sheetName val="P1.Base DOAR"/>
      <sheetName val="P2.Programa"/>
      <sheetName val="P3.Mapa EMS"/>
      <sheetName val="P4.Mapa Nat"/>
      <sheetName val="P5.Mapas Sigma"/>
      <sheetName val="P6.Imob andto EMS"/>
      <sheetName val="P7.Teste Saldo Inicial"/>
      <sheetName val="P8.Teste de Adiçoes"/>
      <sheetName val="P9.Paralisados"/>
      <sheetName val="P10.Teste de Baixas"/>
      <sheetName val="PPC Mapa Imobilizado"/>
      <sheetName val="P13.Inventário"/>
      <sheetName val="Prov. Veículo"/>
      <sheetName val="Mapa de Movim."/>
      <sheetName val="Mapa de Movim. (Diferido)"/>
      <sheetName val="Mapa Mov. {ppc}"/>
      <sheetName val="PAS Deprecição 30.09.07"/>
      <sheetName val="Baixas  30.09.07"/>
      <sheetName val="Adições 30.09.07"/>
      <sheetName val="Contratos Leasing"/>
      <sheetName val="Adição de imobilizado"/>
      <sheetName val="PAS Deprec. Out07"/>
      <sheetName val="Mapa Mov Imob out.07"/>
      <sheetName val="Mapa imob. dez07"/>
      <sheetName val="NE's"/>
      <sheetName val="Mapa Imobilizado - 31.10"/>
      <sheetName val="Mapa Diferido - 31.10"/>
      <sheetName val="Mapa - 31.12"/>
      <sheetName val="Diferido - 31.12"/>
      <sheetName val="Resultado CC"/>
      <sheetName val="NE 2006"/>
      <sheetName val="Programa IMOB"/>
      <sheetName val="Novo mapa CAL"/>
      <sheetName val="Novo mapa BB"/>
      <sheetName val="Mapa imobilizado CAL"/>
      <sheetName val="Novo mapa BB reaval"/>
      <sheetName val="Novo mapa CAL reaval"/>
      <sheetName val="Mapa Intangível {ppc}"/>
      <sheetName val="Recalculo da depreciação"/>
      <sheetName val="Sel saldo inicial imob."/>
      <sheetName val="Sel Adi Imobilizado"/>
      <sheetName val="Comp Imob Out07"/>
      <sheetName val="Roolforward Teste 31.12.2007"/>
      <sheetName val="DMPL"/>
      <sheetName val="Mapa Mov. e PAS dep. 31.12.2008"/>
      <sheetName val="Invest. Jardim Iguatemi"/>
      <sheetName val="Invest. Jardim Iguatemi (2)"/>
      <sheetName val="Calculo de Paramêtro"/>
      <sheetName val="P2 Mapa Mov. 31_10_2007"/>
      <sheetName val="P3Mapa Mov. e PAS dep. 31_12_07"/>
      <sheetName val="P4 Teste Adição"/>
      <sheetName val="P5 Teste Sd Inicial"/>
      <sheetName val="Referência Relatório"/>
      <sheetName val="Mapa Imob. e Cálc. Depr. 31.12"/>
      <sheetName val="Ativos sem Utilização"/>
      <sheetName val="Teste Taxa Deprec. Reaval."/>
      <sheetName val="Adições 31.10.03"/>
      <sheetName val="Leasing Passivo"/>
      <sheetName val="NE 8"/>
      <sheetName val="DAAM 5210"/>
      <sheetName val="DAAM 5410"/>
      <sheetName val="Baixa ativos"/>
      <sheetName val="Definição Amostra"/>
      <sheetName val="1. Mapa Imobilizado"/>
      <sheetName val="2. PAS Depreciação"/>
      <sheetName val="4. Teste de Saldo Inicial"/>
      <sheetName val="P3-Mapa do Imobilizado 31.12"/>
      <sheetName val="P5-Seleção das adições 30.09"/>
      <sheetName val="P6-Complementar Adições"/>
      <sheetName val="P7-Seleção das adições 31.12"/>
      <sheetName val="P8-Seleção de saldo inicial"/>
      <sheetName val="P9-Complementar saldo inicial"/>
      <sheetName val="P10-Mov.Uten 31.12"/>
      <sheetName val="P11-Mov.Uten 30.09"/>
      <sheetName val="P12-Hardware 31.12"/>
      <sheetName val="P13-Hardware baixa 31.12"/>
      <sheetName val="P14-Hardware 30.09"/>
      <sheetName val="P15-Dep Outros Ativos 31.12"/>
      <sheetName val="P16-Dep Outros Ativos 30.09"/>
      <sheetName val="P17-Dep Software 31.12"/>
      <sheetName val="P18-Dep Software 30.09"/>
      <sheetName val="P19-Dep Dir Uso Software 31.12"/>
      <sheetName val="P20-Dep Dir Uso Software 30.09"/>
      <sheetName val="P21-Dep Veículos 31.12"/>
      <sheetName val="P22-Dep Veículos 30.09"/>
      <sheetName val="P23-Dep Melhoria Imov 3os 31.12"/>
      <sheetName val="P24-Dep Melhoria Imov 3os 30.09"/>
      <sheetName val="USGAAP"/>
      <sheetName val="Contábil x Patrimônio"/>
      <sheetName val="PAS - Depreciação jun e set"/>
      <sheetName val="Imob. Andamento e Transferência"/>
      <sheetName val="Custo Corrigido x Depreciação"/>
      <sheetName val="PAS - Amortização jun"/>
      <sheetName val="Prov. para baixas set07"/>
      <sheetName val="Provisão para Baixas jun07"/>
      <sheetName val="Teste Saldo Inicial 30.06"/>
      <sheetName val="Impairment set"/>
      <sheetName val="P3 - Mapa Imobilizado"/>
      <sheetName val="P4 -Cálc. Global Depr. 31.10.08"/>
      <sheetName val="Sel. teste saldo inic. imob."/>
      <sheetName val="1. Resumo"/>
      <sheetName val="PAS"/>
      <sheetName val="Movto Obras em Andamento"/>
      <sheetName val="Histórico Obras em Andamento"/>
      <sheetName val="1. Mapa Total Geral 30.09"/>
      <sheetName val="2. Movto Obras em Andto 30.09"/>
      <sheetName val="3.Histórico Obras em Andto30.09"/>
      <sheetName val="4. Teste de Adições"/>
      <sheetName val="7. Teste baixas 30.09"/>
      <sheetName val="8. Aging - Obras em Andamento"/>
      <sheetName val="Tabela Itens"/>
      <sheetName val="6. Teste custo inicial"/>
      <sheetName val="Movto. Obras em Andamento"/>
      <sheetName val="Aporte de capital"/>
      <sheetName val="ICMS - 1311992"/>
      <sheetName val="Tabela No de Itens"/>
      <sheetName val="Alocação prov descon"/>
      <sheetName val="M.M. 31.12"/>
      <sheetName val="PAS - Deprec. Dez."/>
      <sheetName val="Teste adições Dez."/>
      <sheetName val="Tetes de Baixas Dez."/>
      <sheetName val="M.M. 30.09"/>
      <sheetName val="PAS - Deprec. Set."/>
      <sheetName val="Teste de adições Set."/>
      <sheetName val="Teste de Baixas Set."/>
      <sheetName val="Definição Parâmetro"/>
      <sheetName val="Teste de adições Dez."/>
      <sheetName val="M.M. 30.09.04"/>
      <sheetName val="PAS - Depreciação Setembro"/>
      <sheetName val="M.M. 31.03.04"/>
      <sheetName val="M.M. 30.06.04"/>
      <sheetName val="Juros 2004"/>
      <sheetName val="PAS Depreciação - Março"/>
      <sheetName val="PAS - Depreciação Junho"/>
      <sheetName val="Insp.Física"/>
      <sheetName val="Resumo da Movimentação"/>
      <sheetName val="Revisão Analítica Ex-Ceval"/>
      <sheetName val="M. M. Ex-Ceval"/>
      <sheetName val="M. M. Ex-Santista"/>
      <sheetName val="Insp. Sal.Inic."/>
      <sheetName val="Depreciação Ex- Ceval"/>
      <sheetName val="Depreciação  Ex-Santista"/>
      <sheetName val="provisão para perdas"/>
      <sheetName val="Prov. Perdas (PPC)"/>
      <sheetName val="Plantas Descont."/>
      <sheetName val="LOG - Teste de adição"/>
      <sheetName val="Movimentação Trimestral"/>
      <sheetName val="Movimentação Acumulada"/>
      <sheetName val="Anal. Variação"/>
      <sheetName val="Adições "/>
      <sheetName val="Teste Dirigido"/>
      <sheetName val="Testes Deprec. "/>
      <sheetName val="inspeção física do imobilizado"/>
      <sheetName val="Testes de Baixas Dez."/>
      <sheetName val="Resumo das Principais Adições"/>
      <sheetName val="Venda_3 andar"/>
      <sheetName val="Impairment "/>
      <sheetName val="Extrapolação"/>
      <sheetName val="Impairment 311209"/>
      <sheetName val=" Programa Trabalho"/>
      <sheetName val="1.Mapa de Imobilizado (I e F)"/>
      <sheetName val="2.Teste de Adições (I e F)"/>
      <sheetName val="3.Depreciação (F)"/>
      <sheetName val="4. PAS - Depreciação (I)"/>
      <sheetName val="5. Carta Comentário"/>
      <sheetName val="6. Enfoque Auditoria"/>
      <sheetName val="4. Teste de Adição"/>
      <sheetName val="5. Teste de Baixas"/>
      <sheetName val="5. Imobilização em andamento"/>
      <sheetName val="2.Mapa movimentação imobilizado"/>
      <sheetName val="6. Base Saldo Inicial e Log"/>
      <sheetName val="7. Teste de Adições"/>
      <sheetName val="8. Teste de Baixas"/>
      <sheetName val="1. Procedimentos Acordados"/>
      <sheetName val="2. Conta Gráfica"/>
      <sheetName val="c008"/>
      <sheetName val="PAS Depreciação Dez.09"/>
      <sheetName val="PAS Depreciação Set.09 "/>
      <sheetName val="Teste de Baixas Set.09"/>
      <sheetName val="Imobilizado em Andamento Set.09"/>
      <sheetName val="Teste de Impairment Dez.09"/>
      <sheetName val="4. Consolidado"/>
      <sheetName val="1.1. Begoldi"/>
      <sheetName val="1.2. Actio"/>
      <sheetName val="1.3. CBF"/>
      <sheetName val="1.4. Compar"/>
      <sheetName val="1.5. Locado"/>
      <sheetName val="1.6. Mareasa"/>
      <sheetName val="1.7. Nova 10"/>
      <sheetName val="1.8. NIX"/>
      <sheetName val="1.9. Novay"/>
      <sheetName val="1.10. Pense"/>
      <sheetName val="1.11. Traditio"/>
      <sheetName val="2. Depreciacao"/>
      <sheetName val="3. Base imóveis"/>
      <sheetName val="Mapa de Mov. do Imobilizado"/>
      <sheetName val="Movimentação set.10 a dez.10"/>
      <sheetName val="Report K"/>
      <sheetName val="Variação do Período"/>
      <sheetName val="Baixa de Flaviano"/>
      <sheetName val="1. Mapa de Imobilizado"/>
      <sheetName val="2. PAS de Depreciação"/>
      <sheetName val="3. Teste de Saldo Inicial"/>
      <sheetName val="3. Teste de Adição "/>
      <sheetName val="RollForward Dez.09"/>
      <sheetName val="RollForward Set.09"/>
      <sheetName val="Mapa Ago e Dez.09"/>
      <sheetName val="PAS Depreciação Ago.09"/>
      <sheetName val="PAS Baixas Ago.09"/>
      <sheetName val="Teste de Adições Ago.09"/>
      <sheetName val="Imob Andamento Ago.09"/>
      <sheetName val="Mapa Ago.2009"/>
      <sheetName val="PAS Baixas"/>
      <sheetName val="2. Nota Explicativa"/>
      <sheetName val="3. Mapa de Movimentação - L"/>
      <sheetName val="4. Mapa de Movimentação - E"/>
      <sheetName val="5. Adto Fornecedores - L "/>
      <sheetName val="6. PAS de Depreciação - L"/>
      <sheetName val="7. PAS de Depreciação - E"/>
      <sheetName val="7.1. Controle de Alugueis - E"/>
      <sheetName val="8. Principais Adições - TRI - L"/>
      <sheetName val="9. Teste de Adição - L"/>
      <sheetName val="10. Teste de Adição - E"/>
      <sheetName val="Mapa Mov. 31.10"/>
      <sheetName val="Mov 31.12.08"/>
      <sheetName val="Rollforward 31.12.08"/>
      <sheetName val="Mov 31.10.08"/>
      <sheetName val="Global Dep 31.10.08"/>
      <sheetName val="Mov 30.06.08"/>
      <sheetName val="Global Dep 30.06.08"/>
      <sheetName val="Baixa"/>
      <sheetName val="Inventário"/>
      <sheetName val="Cálculo Depreciação 30.11.03"/>
      <sheetName val="Valorização linha telefônica"/>
      <sheetName val="Imobilizado III"/>
      <sheetName val="Movim. 30.09 e 31.12"/>
      <sheetName val="Teste 31.12"/>
      <sheetName val="Global Depr 30.09 e 31.12"/>
      <sheetName val="Movim. 31.07"/>
      <sheetName val="Teste 30.09"/>
      <sheetName val="Global Depr 31.07"/>
      <sheetName val="Comp. Imob em andamento"/>
      <sheetName val="Dez-06"/>
      <sheetName val="OS 600.443"/>
      <sheetName val="OS 600.456"/>
      <sheetName val="OS 600.473"/>
      <sheetName val="Relatótio patrimonial 31.12"/>
      <sheetName val="Relatório patrimonial 30.09"/>
      <sheetName val="Mov Imobilizado"/>
      <sheetName val="Global Depreciação 31.10.06"/>
      <sheetName val="Teste Adições 31.10.06"/>
      <sheetName val="Teste Baixas 31.10.06"/>
      <sheetName val="Composição adições"/>
      <sheetName val="Instalações e sistemas"/>
      <sheetName val="Imóveis"/>
      <sheetName val="Máq_Equipamentos"/>
      <sheetName val="Direito lavra"/>
      <sheetName val="Movim."/>
      <sheetName val="Adições e Baixas 30.09.05"/>
      <sheetName val="Adições e Baixas 31.12.05"/>
      <sheetName val="Global Dep 30-09-05"/>
      <sheetName val="Global Dep 31.12.05"/>
      <sheetName val=" Dep Maq Equip 30-09-05"/>
      <sheetName val="Dep. Maq Equip. 31.12.05"/>
      <sheetName val="Adto a Fornecedores"/>
      <sheetName val="Relatório Patrimonial"/>
      <sheetName val="Controle adicional"/>
      <sheetName val="1) Mov"/>
      <sheetName val="2) Adição"/>
      <sheetName val="3) Depreciação"/>
      <sheetName val="4) RFP"/>
      <sheetName val="5) Impairment"/>
      <sheetName val="Valuation (2)"/>
      <sheetName val="Valuation (3)"/>
      <sheetName val="Valuation (4)"/>
      <sheetName val="Valuation (1)"/>
      <sheetName val="A"/>
      <sheetName val="B"/>
      <sheetName val="C"/>
      <sheetName val="D"/>
      <sheetName val="E"/>
      <sheetName val="Plano de Contas"/>
      <sheetName val="Composição Impairment "/>
      <sheetName val="Imob em Andamento."/>
      <sheetName val="Importacoes Andamento Transito"/>
      <sheetName val="Depreciação 31.10.2009"/>
      <sheetName val="Inspecao Fisica"/>
      <sheetName val="Adtos"/>
      <sheetName val="Compos Diferido Gastos Prods"/>
      <sheetName val="Pontos Identificados"/>
      <sheetName val="Compos Diferido Gastos Implant"/>
      <sheetName val="P3 - Rollforward "/>
      <sheetName val="P4 - Mapa Movimentação"/>
      <sheetName val="P5 - PAS Depreciação 31.12.08"/>
      <sheetName val="P6 - PAS Depreciação 31.10.08"/>
      <sheetName val="P7 -Efeitos no IR 31.10 e 31.12"/>
      <sheetName val="P8 -Teste Adição 31.10 e 31.12"/>
      <sheetName val="P9 - Log Adicao 31.10"/>
      <sheetName val="P10 - Teste Saldo Inicial 31.12"/>
      <sheetName val="Sumario"/>
      <sheetName val="Cálculo Parâmetro AZ_BR"/>
      <sheetName val="Cálculo Parâmetro Gr_PI"/>
      <sheetName val="Máquinas"/>
      <sheetName val="Mapa Movim. Móveis. Máquinas"/>
      <sheetName val="Mapa de Movimentação Edifícios"/>
      <sheetName val="Mapa Movim. Reformas Andamento"/>
      <sheetName val="Teste Importações em Andamento"/>
      <sheetName val="Teste Reforma em Andamento"/>
      <sheetName val="P3 - NE"/>
      <sheetName val="P5 - Adições"/>
      <sheetName val="P6 - Baixas"/>
      <sheetName val="P7 - Depreciação"/>
      <sheetName val="Recálculo-Contabil-Inventário"/>
      <sheetName val="Seleção adições 30.9"/>
      <sheetName val="OS 600.238"/>
      <sheetName val="Teste Depreciação Acumulada"/>
      <sheetName val="Itens Adquiridos antes de 2002"/>
      <sheetName val="Recálculo x EMS"/>
      <sheetName val="Bens originais baixados-Edific."/>
      <sheetName val="Movimentação 31.12"/>
      <sheetName val="Roll Foward Global Depr. 31.12"/>
      <sheetName val="Global Depreciação 31.10.08"/>
      <sheetName val="Insp Física Imob"/>
      <sheetName val="Insp Intangível"/>
      <sheetName val="Mov. 31-12"/>
      <sheetName val="Global 31-12"/>
      <sheetName val="Movim. 31-10"/>
      <sheetName val="Global Deprec. 31-10"/>
      <sheetName val="Insp Física"/>
      <sheetName val="Comp. analítica"/>
      <sheetName val="Teste adições e baixas "/>
      <sheetName val="Imob em andamento 31.12"/>
      <sheetName val="Imob. em andamento 30.09"/>
      <sheetName val="adiantamento 31.12"/>
      <sheetName val="adiantamento a fornec. 30.09"/>
      <sheetName val="Movimentação Imobilizado 31.12"/>
      <sheetName val="Adições no Imobilizado 31.12"/>
      <sheetName val="Imob Andamen. 31.12"/>
      <sheetName val="Roll Foward Depr. 31.12"/>
      <sheetName val="Adiant. a Fornec. 31.12"/>
      <sheetName val="Movimentação Imobilizado 30.09"/>
      <sheetName val="Adições no Imobilizado 30.09"/>
      <sheetName val="Imob Andamento 30.09"/>
      <sheetName val="Ad. a Fornec. 30.09"/>
      <sheetName val="Adições e Baixas 31.12"/>
      <sheetName val="Intang. em And. 31.12"/>
      <sheetName val="Movimentação 31.10"/>
      <sheetName val="Adições e Baixas 31.10"/>
      <sheetName val="Imob. Andamento 31.10"/>
      <sheetName val="Composição Outros itens Imob"/>
      <sheetName val="Comp. Benf prontas em Hangares"/>
      <sheetName val="Adições 30.09"/>
      <sheetName val="Baixas 30.09"/>
      <sheetName val="Baixas 31.12"/>
      <sheetName val="Verificação física"/>
      <sheetName val="Mov Imob"/>
      <sheetName val="Mov Ferram Esp"/>
      <sheetName val="Resumo Mov 31.10"/>
      <sheetName val="Resumo Mov 31.12"/>
      <sheetName val="Comp Adiant Fornec"/>
      <sheetName val="Adições set-dez"/>
      <sheetName val="Adições jan-set"/>
      <sheetName val="Mov. Imobilizado"/>
      <sheetName val="Imob. Andamento"/>
      <sheetName val="Depreciação - Calmit"/>
      <sheetName val="Depreciação - Belocal"/>
      <sheetName val="Depreciação 12.2007"/>
      <sheetName val="Resumo Reavaliação"/>
      <sheetName val="Ativos reavaliados"/>
      <sheetName val="Movim. Imobilizado 31.12.07"/>
      <sheetName val="Deprec. Imobilizado 31.12.07"/>
      <sheetName val="Deprec. Imobilizado 30.09.07"/>
      <sheetName val="Composição Baixas 31.12.07"/>
      <sheetName val="Conciliação Patr x Cont 31.12"/>
      <sheetName val="Conciliação Patr X Cont"/>
      <sheetName val="Detalhe Adições"/>
      <sheetName val="Detalhe Baixas"/>
      <sheetName val="Tabela Enfoque"/>
      <sheetName val="Quadro NE Relatório"/>
      <sheetName val="Movim. Imobilizado 30.09.07"/>
      <sheetName val="Movim. Imobilizado 30.06.07"/>
      <sheetName val="Depreciação 30.06.2006"/>
      <sheetName val="Imobilizado Omnitracs 30.06"/>
      <sheetName val="Controle Patrimonial"/>
      <sheetName val="Detalhe Adiçoes"/>
      <sheetName val="Movim. Imobilizado 30.06.06"/>
      <sheetName val="Conciliação Sist. Patrim.xCont."/>
      <sheetName val="Depreciação 30.06.06"/>
      <sheetName val="Adições Imob. 30.06.06"/>
      <sheetName val="Baixas Imob. 30.06.06"/>
      <sheetName val="Teste adicional Baixas"/>
      <sheetName val="Movim. Imob. 30.06.05"/>
      <sheetName val="Movimentações 31.12.2006"/>
      <sheetName val="Conciliação Patrim.xCont DEZ"/>
      <sheetName val="Conciliação Patrim.xCont 30.09"/>
      <sheetName val="Depreciação 31.12.2006"/>
      <sheetName val="Depreciação 30.09.2006"/>
      <sheetName val="Patrimonial"/>
      <sheetName val="Produção Transform. de Linha"/>
      <sheetName val="Adições do Imobilizado 31.12"/>
      <sheetName val="Disclosure"/>
      <sheetName val="Global de Depreciação"/>
      <sheetName val="P2-Intruções DTT França"/>
      <sheetName val="P3-Impairment"/>
      <sheetName val="P4-Depreciação"/>
      <sheetName val="P6-Mapa de Movimentação 31.12"/>
      <sheetName val="P6-Mapa de Movimentação 31.10"/>
      <sheetName val="P6-Mapa de Movimentação 30.06"/>
      <sheetName val="P7-Teste de Saldo Inicial"/>
      <sheetName val="P8-Teste de Adição"/>
      <sheetName val="P9-LOG ACL"/>
      <sheetName val="Teste de Adição e Baixa"/>
      <sheetName val="Análise de Variação 31.12"/>
      <sheetName val="Mapa Imobilizado 31.12"/>
      <sheetName val="Análise de software 31.12"/>
      <sheetName val="Análise de Variação 31.10"/>
      <sheetName val="Mapa Imobilizado 31.10"/>
      <sheetName val="Planejamento"/>
      <sheetName val="P1. Mapa de movimentação"/>
      <sheetName val="P2. Teste de adição"/>
      <sheetName val="P3. Teste de baixas"/>
      <sheetName val="P4. PCC"/>
      <sheetName val="APEC"/>
      <sheetName val="Diferido 31.12"/>
      <sheetName val="Key Money"/>
      <sheetName val="Gastos com desenv. Dez"/>
      <sheetName val="Teste de Adição Dez"/>
      <sheetName val="Teste de Baixa Dez"/>
      <sheetName val="Rollfoward Depreciação Dez"/>
      <sheetName val="Obras em andamento Dez"/>
      <sheetName val="Juros s. imobilizado Dez"/>
      <sheetName val="Log ACL Dez"/>
      <sheetName val="Teste de Detalhe - Depreciação"/>
      <sheetName val="Seleção Adições 30.09"/>
      <sheetName val=" Baixas 30.09"/>
      <sheetName val="Mapa dez05"/>
      <sheetName val="Seleção Adições"/>
      <sheetName val=" Baixas"/>
      <sheetName val="P3-Mapa do Imobilizado"/>
      <sheetName val="P4 - Teste Saldo Inicial"/>
      <sheetName val="P5 - Teste Adição"/>
      <sheetName val="P6 - PAS Depreciação 31.10"/>
      <sheetName val="P7 - Leasings"/>
      <sheetName val="P9-Mapa do Imobilizado 31.01"/>
      <sheetName val="P10 - PAS Depreciação 31.01"/>
      <sheetName val="Sumário de Procedimentos"/>
      <sheetName val="P1-Movimentação"/>
      <sheetName val="P2-Saldo Inicial"/>
      <sheetName val="P3-Teste de Adição e Baixa"/>
      <sheetName val="P4-Teste de Depreciação"/>
      <sheetName val="P5-Desp. Comerciais"/>
      <sheetName val="P6-Log Saldo Inicial"/>
      <sheetName val="P8-Parâmetro"/>
      <sheetName val="REF Relatório"/>
      <sheetName val="P1.Mapa Imobilizado"/>
      <sheetName val="P2.PAS Depreciação"/>
      <sheetName val="P3.Teste de Adição nov.10"/>
      <sheetName val="Tabela Sample Size"/>
      <sheetName val="P3.Teste de Adição nov.09"/>
      <sheetName val="P4.Teste Saldo Inicial"/>
      <sheetName val="P5.Rollfoward Procedures. 28.02"/>
      <sheetName val="P6. Teste de Adição fev.10"/>
      <sheetName val="1. Ajuste Off Book 30.06"/>
      <sheetName val="2. Mapa de Mov. BRGAAP"/>
      <sheetName val="3. Mapa de Mov. USGAAP"/>
      <sheetName val="4. PAS Depreciação BRGAAP"/>
      <sheetName val="5. PAS Depreciação USGAAP"/>
      <sheetName val="6. Saldo Inicial"/>
      <sheetName val="7. Alteração das taxas"/>
      <sheetName val="8. LOG's ACL"/>
      <sheetName val="Threshold and Sample Size"/>
      <sheetName val="P2 - Nota"/>
      <sheetName val="P4 - Teste de Adição"/>
      <sheetName val="P6 - PAS Depreciação"/>
      <sheetName val="P7 - Teste de Baixa"/>
      <sheetName val="P8 -Tabela Parâmetro"/>
      <sheetName val="Depreciação Acelerada 31.12"/>
      <sheetName val="Impairment do Ágio"/>
      <sheetName val="Depreciação Acelerada 30.09"/>
      <sheetName val="P2. PAS de Depreciação"/>
      <sheetName val="P3. Teste de adição"/>
      <sheetName val="Sample Size Table"/>
      <sheetName val="1. Mapa de Mov. Imob 31.12"/>
      <sheetName val="2. Mapa Mov. Intang. 31.12"/>
      <sheetName val="3.1 Teste Alternativo"/>
      <sheetName val="6. Tabela de Itens"/>
      <sheetName val="2. Mapa Mov. Intang. 30.09"/>
      <sheetName val="1. Mapa de Mov. Imob 30.09"/>
      <sheetName val="1a. Mapa de Mov_Imobilizado"/>
      <sheetName val="1b. Mapa Movim_Imobilizado"/>
      <sheetName val="2a.Mapa Movimentação Intangível"/>
      <sheetName val="2b.Mapa Movimentação Intangível"/>
      <sheetName val="1. Mapa de Mov. Imobilizado"/>
      <sheetName val="2. Mapa Movimentação Intangível"/>
      <sheetName val="3.b PAS Depreciação"/>
      <sheetName val="4 Itens Transferidos para BVS"/>
      <sheetName val="5. Teste de Adição_Baixas"/>
      <sheetName val="P2 Mapa de Movimentação"/>
      <sheetName val="P3 Mapa Intangível"/>
      <sheetName val="P4 Teste de Adição out e dez"/>
      <sheetName val="P5 Intangível 2008"/>
      <sheetName val="P6 PPC"/>
      <sheetName val="P7 Teste de Saldo Inicial 31.12"/>
      <sheetName val="P8 PAS Depreciação"/>
      <sheetName val="Ajuste 2340"/>
      <sheetName val="Teste Insp."/>
      <sheetName val="Imoveis não operacionais"/>
      <sheetName val="NE - Imobilizado"/>
      <sheetName val="Movimentação Controladora"/>
      <sheetName val="Movimentação Consolidado"/>
      <sheetName val="Mapa Eternit"/>
      <sheetName val="Mapa Sama"/>
      <sheetName val="Mapa Precon"/>
      <sheetName val="Registro de Imóveis"/>
      <sheetName val="P2- Ajustes e PCC"/>
      <sheetName val="P3-Lead"/>
      <sheetName val="P4-NE - Imobilizado"/>
      <sheetName val="P5-NE - Intangível"/>
      <sheetName val="P6-NE - Movim. Consolidado"/>
      <sheetName val="P7-NE - Moviment. controladora"/>
      <sheetName val="P8-Mapa Eternit"/>
      <sheetName val="P9-Mapa Precon"/>
      <sheetName val="P10-Mapa Sama"/>
      <sheetName val="P11-Depreciações  Eternit"/>
      <sheetName val="P12-Eternit - Adições"/>
      <sheetName val="P13-Eternit - Baixas "/>
      <sheetName val="P14-Precon - Adições"/>
      <sheetName val="P15-Precon - Baixas"/>
      <sheetName val="P16-Teste de Depreciações  Sama"/>
      <sheetName val="P17-SAMA - Adições"/>
      <sheetName val="2. Mapa de Imobilizado "/>
      <sheetName val="3. Teste Saldo Inicial"/>
      <sheetName val="4. Depreciação"/>
      <sheetName val="5. Ágio"/>
      <sheetName val="6. Análise Impearment"/>
      <sheetName val="7. Registros"/>
      <sheetName val="8. Pontos Identificados"/>
      <sheetName val="Intangível"/>
      <sheetName val="Teste de Depreciações  Eternit"/>
      <sheetName val="Eternit - Adições"/>
      <sheetName val="Eternit - Baixas"/>
      <sheetName val="Precon - Adições"/>
      <sheetName val="Precon - Baixas"/>
      <sheetName val="Teste de Depreciações  Sama"/>
      <sheetName val="SAMA - Adições"/>
      <sheetName val="SAMA - Baixas "/>
      <sheetName val="NE - Intangível"/>
      <sheetName val="NE - Movim. Consolidado"/>
      <sheetName val="NE - Moviment. controladora"/>
      <sheetName val="Depreciações  Eternit"/>
      <sheetName val="1. Mapa de Mov. Imob"/>
      <sheetName val="Análise Variação"/>
      <sheetName val="Gastos com desenv. - Dez"/>
      <sheetName val="Impairment ativo fixo"/>
      <sheetName val="Gastos com desenv. "/>
      <sheetName val="1. Teste Base e Adições"/>
      <sheetName val="2. Teste das Transferências"/>
      <sheetName val="3. Teste Base Instalações"/>
      <sheetName val="4. Orçamento x Saeng"/>
      <sheetName val="5. Depreciação instalações"/>
      <sheetName val="5.1 Depr. Sobras"/>
      <sheetName val="5.2 Depr. Itens conciliados"/>
      <sheetName val="5.3 Depr. Itens Set-Dez 10"/>
      <sheetName val="6. Inspeção Física "/>
      <sheetName val="Audit Sampling Sample Size"/>
      <sheetName val="Para ref. relatório"/>
      <sheetName val="Análise de Variação - Dez"/>
      <sheetName val="1.Mapa de Movimentação"/>
      <sheetName val="2. Análises 30.09"/>
      <sheetName val="3. PAS Deprec. e Amort."/>
      <sheetName val="3.1 Deprec. Benfeitorias"/>
      <sheetName val="4. Calculo da Amostra"/>
      <sheetName val="4.1 Teste de Adição 30.09"/>
      <sheetName val="4.2 Teste de Adição 31.12"/>
      <sheetName val="5. Despesas com IPO"/>
      <sheetName val="6. Análise de Luvas"/>
      <sheetName val="7. Resumo de Ajustes"/>
      <sheetName val="P1 Mapa de Movimentação"/>
      <sheetName val="P2 PAS Depreciação"/>
      <sheetName val="P3 Teste de Saldo Inicial"/>
      <sheetName val="P4 Análise de Impairment"/>
      <sheetName val="Determination Sample"/>
      <sheetName val="Critério de Seleção"/>
      <sheetName val="PPC - Mapa Imobilizado DEZ-08"/>
      <sheetName val="Mapa Imob. &amp; PAS Deprec."/>
      <sheetName val="DAAM 5440"/>
      <sheetName val="Seleção"/>
      <sheetName val="ACL"/>
      <sheetName val="Detalhes imobilizado"/>
      <sheetName val="Composição e depreciação"/>
      <sheetName val="Movimentação 2007"/>
      <sheetName val="Comparativo DTTx Contábil"/>
      <sheetName val="Reserva de Reavaliação 2006"/>
      <sheetName val="Movimentação 2006 após reaval."/>
      <sheetName val="Laudo de Reavaliação"/>
      <sheetName val="Depreciação II"/>
      <sheetName val="Direito de repres."/>
      <sheetName val="P3 PAS Depreciação"/>
      <sheetName val="P4 Teste Adições"/>
      <sheetName val="P5 - Adiantamento TUPI"/>
      <sheetName val="P6 - Adiantamento Uirapuru"/>
      <sheetName val="P6 - Faz. Independência"/>
      <sheetName val="P7 Análise Impairment"/>
      <sheetName val="P8 - Recebimento Faz. Independ"/>
      <sheetName val="Log@ACL"/>
      <sheetName val="Add. Software"/>
      <sheetName val="Rec. Imob. em Andamento"/>
      <sheetName val="Tabela"/>
      <sheetName val="Appendix 14"/>
      <sheetName val="P1 Mapa de Imobilizado"/>
      <sheetName val="P2 Depreciação"/>
      <sheetName val="P3 Teste de Adição"/>
      <sheetName val="DAAM"/>
      <sheetName val="1. Mapa de Movimentação"/>
      <sheetName val="2. Imob em Andamento"/>
      <sheetName val="3.Teste de adições"/>
      <sheetName val="4. PAS Deprec. e Amort."/>
      <sheetName val="5.Cessão Direito Uso - Detalhes"/>
      <sheetName val="5.1 Amortização Cessão Direito"/>
      <sheetName val="3. Teste de Adições Imobilizado"/>
      <sheetName val="4. Teste de Adições Im. And."/>
      <sheetName val="5. Teste de Adições Int."/>
      <sheetName val="6. Teste de Baixas"/>
      <sheetName val="7. Ativos de Retificação"/>
      <sheetName val="8. Adiantamentos Imb. "/>
      <sheetName val="P1 - Mapa de Imobilizado"/>
      <sheetName val="P3 - Ágio (DSP)"/>
      <sheetName val="P3.1 - Mais Valia Drogão CFPOP"/>
      <sheetName val="P4 - Imobilizado em Adamento"/>
      <sheetName val="P5 - Teste de Adição "/>
      <sheetName val="P6 - Lojas Encerradas"/>
      <sheetName val="P7 - Imob por Filial 30_09"/>
      <sheetName val="P7.1 - Imob por Filial 31_12"/>
      <sheetName val="P8 - Adições Fundos de Comércio"/>
      <sheetName val="P8.1 - CFPOP DSP"/>
      <sheetName val="A - DAAM"/>
      <sheetName val="B - PCC"/>
      <sheetName val="Mapa movimentação 31.12.2009"/>
      <sheetName val="PAS Depreciação - Junho.2010"/>
      <sheetName val="Mapa Mov. 31.12"/>
      <sheetName val="Teste de Adição Imob. 31.10.08"/>
      <sheetName val="Ajuste Leasing IFRS"/>
      <sheetName val="1. BRGAAP x USGAAP"/>
      <sheetName val="2. Mapa de Imobilizado BRGAAP"/>
      <sheetName val="3. Mapa de Imobilizado USGAAP"/>
      <sheetName val="6. Teste de Saldo Inicial"/>
      <sheetName val="7. Teste de Adição"/>
      <sheetName val="8. Análise diferenças de taxas"/>
      <sheetName val="9. Log"/>
      <sheetName val="10. Sample size and threshold"/>
      <sheetName val="P1 - Composição Imobilizado"/>
      <sheetName val="P2 - Depreciação "/>
      <sheetName val="P3- Rollfoward"/>
      <sheetName val="P4-Teste Adição 30-09"/>
      <sheetName val="P5-Teste Adição 31-12"/>
      <sheetName val="Mapa_Movimentação Mitsui  "/>
      <sheetName val="Mapa_Movimentação Yoorin"/>
      <sheetName val="Teste de Adição e Baixa Mitsui"/>
      <sheetName val="Teste de Adição e Baixa Yoorin"/>
      <sheetName val="Adições CBMP 30.06.06"/>
      <sheetName val="Inspeção física POS 30.06.06"/>
      <sheetName val="Adição POS CBMP 30.06.06"/>
      <sheetName val="P2 - Mapa de Movimentação"/>
      <sheetName val="P3 - PAS Depreciação"/>
      <sheetName val="P5 - Log Adição"/>
      <sheetName val="P6 - Nota Relatório"/>
      <sheetName val="P6 - Teste Saldo Inicial"/>
      <sheetName val="Programa de Trabalho"/>
      <sheetName val="P1. Mapa de Imob. 31.12"/>
      <sheetName val="P2. Pas Depreciação 31.12"/>
      <sheetName val="P3. Mapa de Imob. 30.09"/>
      <sheetName val="P4. Pas Depreciação 30.09"/>
      <sheetName val="P5.Teste de SI"/>
      <sheetName val="P6. Imob. em Andamento"/>
      <sheetName val="P7. Adiant. de Imobilizado"/>
      <sheetName val="P6. Log ACL"/>
      <sheetName val="PAS Depreciação 31.12.08"/>
      <sheetName val="Teste de Adição 31.12.08"/>
      <sheetName val="Teste de Baixa 31.12.08"/>
      <sheetName val="Teste de Imobilização 31.12.08"/>
      <sheetName val="PAS Depreciação 30.09.08"/>
      <sheetName val="Teste de Adição 30.09.08"/>
      <sheetName val="Teste de Baixa 30.09.08"/>
      <sheetName val="Teste de Imobilização 30.09.08"/>
      <sheetName val="Teste de SI"/>
      <sheetName val="Comp. Aeródromo"/>
      <sheetName val="Log ACL 30.09.08"/>
      <sheetName val="P1. Programa de Trabalho"/>
      <sheetName val="P2. Lead"/>
      <sheetName val="P3. Mapa Mov."/>
      <sheetName val="P4. PAS Depreciação"/>
      <sheetName val="P5. Teste Saldo Inicial"/>
      <sheetName val="Mapa Movimentação_31.12.07"/>
      <sheetName val="Mapa Movimentação_31.10.07"/>
      <sheetName val="Teste Adição_31.10.07"/>
      <sheetName val="Teste Adição_Compl_31.12.07"/>
      <sheetName val="Teste SI_BUNGE_31.12.06"/>
      <sheetName val="Teste SI_31.10.07"/>
      <sheetName val="Teste SI_Compl.31.12.07"/>
      <sheetName val="P3 - Mapa Mov."/>
      <sheetName val="P6 - Teste Adições"/>
      <sheetName val="P7 - Log ACL"/>
      <sheetName val="Dezembro 2010"/>
      <sheetName val="Certidões"/>
      <sheetName val="Equity"/>
      <sheetName val=" Mov. {PPE}"/>
      <sheetName val="PAS Depreciação HBII"/>
      <sheetName val="back up"/>
      <sheetName val="PAS Depreciação HBI"/>
      <sheetName val="Depreciação Moldes"/>
      <sheetName val="Depreciação Moldes Alemão"/>
      <sheetName val=" Mov. HB1 {PPE}"/>
      <sheetName val="PAS Depr. HB1"/>
      <sheetName val="Mov. HB2 {PPE}"/>
      <sheetName val="PAS Depr. HB2"/>
      <sheetName val="Ad. Fornecedores"/>
      <sheetName val="PAS Depr. (HB1)"/>
      <sheetName val=" Mov. HB1 31.12 {PPE}"/>
      <sheetName val="PAS Depr. (HB2)"/>
      <sheetName val="Mov. HB2 31.12 {PPE}"/>
      <sheetName val="Log Seleção Saldo Inicial"/>
      <sheetName val="Recálculo VC"/>
      <sheetName val="Log Adto fornecedor"/>
      <sheetName val="NE 2 - Material Additions"/>
      <sheetName val="NE 2 - Material Additions-total"/>
      <sheetName val="Log Seleção Amostra Adicao"/>
      <sheetName val="NOta 2"/>
      <sheetName val="Ad. Fornecedores "/>
      <sheetName val="Cálculo Global Depr. (HB1)"/>
      <sheetName val="Comp. Analítica (HB1) {PPE}"/>
      <sheetName val=" Mov. HB1 31.12"/>
      <sheetName val="Comp. Analítica(HB2) {PPE}"/>
      <sheetName val="Cálculo Global Depr. (HB2)"/>
      <sheetName val="Mov. HB2 31.12"/>
      <sheetName val="Rel. adições 30.09"/>
      <sheetName val="Planilha Aquisições 30.09 {PPE}"/>
      <sheetName val="Para referência DF's"/>
      <sheetName val="1. ASM"/>
      <sheetName val="2. Resumo"/>
      <sheetName val="3. Mapa 30.06"/>
      <sheetName val="5. Imóveis"/>
      <sheetName val="6. Análise saldos IPC"/>
      <sheetName val="7. Transf. Imob. em Andamento"/>
      <sheetName val="8. CIAP"/>
      <sheetName val="Ativo Fixo-Movimentação"/>
      <sheetName val="Checklist Impairment"/>
      <sheetName val="Cálculo de itens - Adição"/>
      <sheetName val="Leasing imobilizado"/>
      <sheetName val="Contrato #1"/>
      <sheetName val="#2"/>
      <sheetName val="#3"/>
      <sheetName val="Mapa 12-2010"/>
      <sheetName val="PAS Depreciação_31.12"/>
      <sheetName val="Teste de Adição_31.12"/>
      <sheetName val="Benfeitorias em Prop. 3ºs_31.12"/>
      <sheetName val="PAS Depreciação_31.10"/>
      <sheetName val="Teste de Adição_31.10"/>
      <sheetName val="Tabela DTT"/>
      <sheetName val="Benfeitorias em Prop. 3ºs_31.10"/>
      <sheetName val="Teste de Adição dez."/>
      <sheetName val="Teste de Adição out."/>
      <sheetName val="Teste de Baixa dez."/>
      <sheetName val="Teste de Baixa out."/>
      <sheetName val="Tabela para Seleção"/>
      <sheetName val="{PPC} Demonstrativo Leasing"/>
      <sheetName val="Ajustes a Lei 11.638"/>
      <sheetName val="Comp. Analítica Imob."/>
      <sheetName val="Mapa de Movimentação 31.10"/>
      <sheetName val="Ref Rel Mar.10"/>
      <sheetName val="PAS Depreciação Fev 2010"/>
      <sheetName val="PAS Depreciação Out e Dez 09 "/>
      <sheetName val="Planilha Suporte Imóveis "/>
      <sheetName val="Apuração Venda Imob"/>
      <sheetName val="Ref Rel Dez.09"/>
      <sheetName val="Ref Rel"/>
      <sheetName val="ASM"/>
      <sheetName val="Resumo Held for Sale"/>
      <sheetName val="Planilha Suporte Held"/>
      <sheetName val="12 - Mapa Imob"/>
      <sheetName val="Planilha Suporte Imóveis"/>
      <sheetName val="PAS Depreciação Dez 09"/>
      <sheetName val="PAS Depreciação Out 09 "/>
      <sheetName val="Planilha Suporte"/>
      <sheetName val="Pas de baixas"/>
      <sheetName val="Tabela "/>
      <sheetName val="P1 - Sumario"/>
      <sheetName val="P3 - Saldo Inicial 12.07"/>
      <sheetName val="P4 - Mapa Imobilizado"/>
      <sheetName val="P5 - PAS Depreciação"/>
      <sheetName val="P6 - Teste de adição"/>
      <sheetName val="P6.1 - Teste de adição"/>
      <sheetName val="P7 - Imobilizado em Andamento"/>
      <sheetName val="Off-books"/>
      <sheetName val="P3 - Saldo Inicial 12.06"/>
      <sheetName val="P6 - Teste de adição 10.07"/>
      <sheetName val="P7 - Imob. em Andamento 12.07"/>
      <sheetName val="P1. Sumário"/>
      <sheetName val="P3. Mapa do Imobilizado"/>
      <sheetName val="P5. Adições"/>
      <sheetName val="IFRS 6"/>
      <sheetName val=" Sumário"/>
      <sheetName val="P1. Nota Explicativa"/>
      <sheetName val="P1.1 Depreciação"/>
      <sheetName val="P2. Mapa 30.09"/>
      <sheetName val="P2.1 Mapa 31.12"/>
      <sheetName val="P3. Cetrel"/>
      <sheetName val="P4.1 PAS Depreciação Fiscal"/>
      <sheetName val="P5. Saldo Inicial"/>
      <sheetName val="P6. Teste Imob. em Andamento"/>
      <sheetName val="P7. Impairment"/>
      <sheetName val="P8. Sample Size"/>
      <sheetName val="P9. Log File"/>
      <sheetName val="Nota Relatório (2)"/>
      <sheetName val="Mapa de Depreciação"/>
      <sheetName val="Teste Adições e Baixas"/>
      <sheetName val="NE 10"/>
      <sheetName val="Mapa Cielo"/>
      <sheetName val="Mapa SERV"/>
      <sheetName val="PAS Depreciação Cielo"/>
      <sheetName val="Mapa Leasing"/>
      <sheetName val="Vida útil e depreciação"/>
      <sheetName val="Cut off Adições"/>
      <sheetName val="Log Mar08"/>
      <sheetName val="Movimentação Set e Dez 2008"/>
      <sheetName val="Global set e dez 2008"/>
      <sheetName val="Adições do Imobilizado"/>
      <sheetName val="Mov. Imob. 2004 a 2008"/>
      <sheetName val="Global depreciação 2004 a 2007"/>
      <sheetName val="Detalhe Benf. Bens Terc."/>
      <sheetName val="Base de seleção Adi. Imob."/>
      <sheetName val="Teste detalhe de adições"/>
      <sheetName val="Teste detalhe de Baixa"/>
      <sheetName val="P1_Sumário"/>
      <sheetName val="P2_Lead"/>
      <sheetName val="P3_Movimentação"/>
      <sheetName val="P4_Benf. Préd. Terc."/>
      <sheetName val="P5_Vouching Adições"/>
      <sheetName val="P6_Baixas"/>
      <sheetName val="P7_Leasing"/>
      <sheetName val="1-BR vs USGAAP"/>
      <sheetName val="2-Mapa Movimentação BRGAAP"/>
      <sheetName val="2.1-Validação Mapa Brgaap "/>
      <sheetName val="3-PAS depreciação BRGAAP"/>
      <sheetName val="4- Mapa Movimentação Usgaap"/>
      <sheetName val="4.1- Validação Mapa Usgaap "/>
      <sheetName val="6- PAS depreciação Usgaap"/>
      <sheetName val="7- PAS depreciação Acelerada"/>
      <sheetName val="Determination - Sample Size"/>
      <sheetName val="Contratos de Locação"/>
      <sheetName val="Análise variação_30.09"/>
      <sheetName val="Mapa de Movimentação_Julho 09"/>
      <sheetName val="PAS Depreciação_2009"/>
      <sheetName val="Teste adições_2009"/>
      <sheetName val="Teste baixas_2009"/>
      <sheetName val="Base_Ajuste leasing_set08"/>
      <sheetName val="Base total leasing"/>
      <sheetName val="P3 - Testes - 31.12.2008"/>
      <sheetName val="P4 - Composição"/>
      <sheetName val="P5 - Teste"/>
      <sheetName val="P6 - Log"/>
      <sheetName val="Plan Movimentação"/>
      <sheetName val="Parâmetro Deprec"/>
      <sheetName val="Calculo Deprec TRJ"/>
      <sheetName val="Mapa Imobilizado custo)"/>
      <sheetName val="Mapa DTT"/>
      <sheetName val="Deprec. DTT"/>
      <sheetName val="Adições Dez-06"/>
      <sheetName val=" Baixas Dez-06"/>
      <sheetName val="Mapa Movimentação - IG Brasil"/>
      <sheetName val="PAS Depreciação - IG Brasil"/>
      <sheetName val="Mapa de Movimentação_2009"/>
      <sheetName val="Análise conta transitória"/>
      <sheetName val="P2 - Mapa"/>
      <sheetName val="P4 - Saldo Inicial"/>
      <sheetName val="Tabelas"/>
      <sheetName val="P7 - JOA"/>
      <sheetName val="NE - 9 e 10"/>
      <sheetName val="1. Mapa de Movimentaçao"/>
      <sheetName val="2. Saldo Inicial"/>
      <sheetName val="5. Tabela DAAM"/>
      <sheetName val="P1 . mapa movimentação set_dez"/>
      <sheetName val="P2. Mov Obras Andt.set 2011"/>
      <sheetName val="P2.1 Mov Obras Andt.dez 2011"/>
      <sheetName val="P3. Capitalização de juros"/>
      <sheetName val="P4. Teste de Adições"/>
      <sheetName val="P5. Teste de Saldo Inicial"/>
      <sheetName val="P6. Teste de Baixa"/>
      <sheetName val="P7. Transferências"/>
      <sheetName val="P8. àgios"/>
      <sheetName val="P9. Depreciação"/>
      <sheetName val="P10. Referências Package"/>
      <sheetName val="2. Mapa de Movimentaçao"/>
      <sheetName val="3. Saldo Inicial"/>
      <sheetName val="6. Tabela DAAM"/>
      <sheetName val="Ganho (Perda) Venda Imobilizado"/>
      <sheetName val="Chaves - O Store"/>
      <sheetName val="PAS Depreciação 31.10.2011"/>
      <sheetName val="PAS Depreciação 31.12.2011"/>
      <sheetName val="Venda de Ativo"/>
      <sheetName val="P1 - Ref. Relatório"/>
      <sheetName val="P2 - Mapa Imobilizado"/>
      <sheetName val="P3 - PAS Deprec. &amp; Amortiz."/>
      <sheetName val="P4 - Teste Adição"/>
      <sheetName val="1.BR vs USGAAP"/>
      <sheetName val="2.Mapa Movimentação BRGAAP"/>
      <sheetName val="2a.Nota Imobilizado"/>
      <sheetName val="3.Validação Saldo Brgaap "/>
      <sheetName val="4.PAS depreciação BRGAAP"/>
      <sheetName val="5.Mapa Movimentação Usgaap"/>
      <sheetName val="6.Validação Saldo Usgaap "/>
      <sheetName val="7.PAS depreciação Usgaap"/>
      <sheetName val="8.PAS depreciação Acelerada"/>
      <sheetName val="9.PAS Depreciação 31.12.10"/>
      <sheetName val="1 - Mapa de Imobilizado"/>
      <sheetName val="2 - Saldo Inicial"/>
      <sheetName val="3 - Adições"/>
      <sheetName val="4 - Imobilizado desativado"/>
      <sheetName val="5 - CIAP"/>
      <sheetName val="6 - Depreciação"/>
      <sheetName val="7 - Log's ACL"/>
      <sheetName val="8 - Nota Explicativa"/>
      <sheetName val="P1-Mapa de Movimentação Dez2010"/>
      <sheetName val="P2-PAS Depreciação DEZ 2010"/>
      <sheetName val="P2.1-PAS Depreciação SET 2010"/>
      <sheetName val="P3- Teste Adição Set e Dez 2010"/>
      <sheetName val="P1 Mapa de Movimentação set2011"/>
      <sheetName val="P2 PAS Depreciação set2011"/>
      <sheetName val="Rollforward Dez 11"/>
      <sheetName val="Teste Saldo Inicial 2009"/>
      <sheetName val="Teste Saldo Inicial 2010"/>
      <sheetName val="Teste de adições out.08"/>
      <sheetName val="Teste de baixas out.08"/>
      <sheetName val="Teste saldo inicial out.08"/>
      <sheetName val="LOG Teste de Saldo Inicial"/>
      <sheetName val="Custo Depreciação 2008"/>
      <sheetName val="Movimentação out.07"/>
      <sheetName val="Teste de adição out.07"/>
      <sheetName val="LOG teste adição out.07"/>
      <sheetName val="Teste saldo inicial out.07"/>
      <sheetName val="LOG teste inicial out.07"/>
      <sheetName val="Movimentação dez.07"/>
      <sheetName val="Teste de adição dez.07"/>
      <sheetName val="LOG teste adição dez.07"/>
      <sheetName val="Teste Depreciação 31.12.07"/>
      <sheetName val="Custo Depreciação Dez07"/>
      <sheetName val="Teste de baixa out.07"/>
      <sheetName val="LOG Teste saldo inicial out.07"/>
      <sheetName val="Teste de Custo Deprec."/>
      <sheetName val="Propostas de Baixa"/>
      <sheetName val="P2-Mapa de movimentação out.07"/>
      <sheetName val="P3 - Teste de adição out.07"/>
      <sheetName val="P4 - LOG teste adição out.07"/>
      <sheetName val="P5 - Teste de baixa out.07"/>
      <sheetName val="P7-LOG Teste saldo inic out.07"/>
      <sheetName val="P8-Mapa de movimentação dez.07"/>
      <sheetName val="P9 - Teste de adição dez.07"/>
      <sheetName val="P10 - LOG teste adição dez.07"/>
      <sheetName val="P11 - Teste Depreciação Dez07"/>
      <sheetName val="P12 - Teste de Custo Deprec."/>
      <sheetName val="P13 - Propostas de Baixa"/>
      <sheetName val="P6-Teste de saldo inicial out07"/>
      <sheetName val="Mapa de Movimentação out.08"/>
      <sheetName val="Teste de Depreciação out.08"/>
      <sheetName val="Teste de Detalhe de Depreciação"/>
      <sheetName val="Teste de adição out.08"/>
      <sheetName val="Teste de baixa out.08"/>
      <sheetName val="P5 - Teste de Saldo inicial"/>
      <sheetName val="P6 - Teste de Depreciação"/>
      <sheetName val="P7 - Teste de Custo Deprec."/>
      <sheetName val="P8 - Propostas de Baixa"/>
      <sheetName val="P9 - Log ACL - Saldo Inicial"/>
      <sheetName val="P10 - Log ACL - Adições"/>
      <sheetName val="3. Teste Base e Adições"/>
      <sheetName val="4. Teste das Transferências"/>
      <sheetName val="5. Teste Base Instalações"/>
      <sheetName val="6. Orçamento x Saeng"/>
      <sheetName val="7. Depreciação instalações"/>
      <sheetName val="7.1 Depr. Sobras"/>
      <sheetName val="7.2 Depr. Itens conciliados"/>
      <sheetName val="7.3 Depr. Itens Set-Dez 10"/>
      <sheetName val="8. Inspeção Física "/>
      <sheetName val="P2.PAS Depreciação 28.02"/>
      <sheetName val="P2.Teste de Adição Fev.11"/>
      <sheetName val="P3.PAS Depreciação 30.11"/>
      <sheetName val="P4.Teste de Adição nov.10"/>
      <sheetName val="Mapas de Imobilizado"/>
      <sheetName val="Teste Adições e Baixas RT"/>
      <sheetName val="Teste Adições Terminais"/>
      <sheetName val="Ajuste de Anos Anteriores"/>
      <sheetName val="simple size"/>
      <sheetName val="Movimentação "/>
      <sheetName val="PAS Depreciação 31.10.12"/>
      <sheetName val="PAS Depreciação 31.12.12"/>
      <sheetName val="1. Mapa de Imobilizado "/>
      <sheetName val="1. Sumário "/>
      <sheetName val="3. Projeto em Andamento"/>
      <sheetName val="5. Teste de Adição"/>
      <sheetName val="Sample Size"/>
      <sheetName val="P1. Lead"/>
      <sheetName val="P2. Mapa de Movimentação"/>
      <sheetName val="P3. Teste de Adições"/>
      <sheetName val="P4. Teste de Baixas"/>
      <sheetName val="P5. Pas de Depreciação"/>
      <sheetName val="P6. Rollfoward Procedure"/>
      <sheetName val="P6. Rollfoward"/>
      <sheetName val="P6. Threshold and Sample Size"/>
      <sheetName val="P3. Imob. em Andamento"/>
      <sheetName val="P5. Teste de Adições"/>
      <sheetName val="P6. Cálculo Amostra"/>
      <sheetName val="P7. Log ACL"/>
      <sheetName val="Cálculo Amostra"/>
      <sheetName val="Base Seleção"/>
      <sheetName val="Mapa movimentação e PAS"/>
      <sheetName val="Mapa Mov. e PAS Deprec."/>
      <sheetName val="Teste Adições 10-02"/>
      <sheetName val="Parâmetro depreciação"/>
      <sheetName val="Selecao itens custo inicial 02"/>
      <sheetName val="Bem Principal"/>
      <sheetName val="Mapa Imobilizado 30.09.2010"/>
      <sheetName val="Teste Saldo Inicial Imobilizado"/>
      <sheetName val="Teste Adições Imobilizado"/>
      <sheetName val="Parâmetro 31.10.2009"/>
      <sheetName val="Mapa Imobilizado 3112"/>
      <sheetName val="Mapa movimentação e PAS deprec"/>
      <sheetName val="1a. Mapa Fiscal CB01"/>
      <sheetName val="1b. Mapa Fiscal CB02"/>
      <sheetName val="MR"/>
      <sheetName val="1c. PAS Depreciação Fiscal dez"/>
      <sheetName val="2a. Mapa Gerencial CB01"/>
      <sheetName val="2b. Mapa Gerencial CB02"/>
      <sheetName val="2c. PAS Depreciação Ger dez"/>
      <sheetName val="3a. Log ACL Saldos Iniciais"/>
      <sheetName val="4a. Log ACL Adições"/>
      <sheetName val="5.Teste de Baixas"/>
      <sheetName val="5a.Log ACL Baixas"/>
      <sheetName val="6. Ganhos ou Perdas nas Baixas"/>
      <sheetName val="7. Imobilizado em Andamento"/>
      <sheetName val="8. Teste detalhe depreciação"/>
      <sheetName val="1.Mapa de Mov. - DSP Com."/>
      <sheetName val="2.PAS Depreciação - DSP Com."/>
      <sheetName val="3.PAS Amort. - DSP Com."/>
      <sheetName val="4.Teste de Adição - DSP Com."/>
      <sheetName val="5.Mapa de Movimentação - Farmax"/>
      <sheetName val="6.PAS Depreciação - Farmax"/>
      <sheetName val="7.PAS Amortização - Farmax"/>
      <sheetName val="8.Teste de Adição - Farmax"/>
      <sheetName val="9.Mapa de Mov. e PAS - DSP Adm."/>
      <sheetName val="10.Nova Tabela"/>
      <sheetName val="11. Nota Explicativa"/>
      <sheetName val="1. Lead"/>
      <sheetName val="Log ACL "/>
      <sheetName val="5. Nota Reapresentada"/>
      <sheetName val="2. Teste de Adições"/>
      <sheetName val="3. PAS - Depreciação"/>
      <sheetName val="2. Nota Rel."/>
      <sheetName val="P3-Teste Adição 30-09"/>
      <sheetName val="P4-Teste Saldo Inicial"/>
      <sheetName val="1. Mapa 31.12.10"/>
      <sheetName val="1.Mapa de Imobilização"/>
      <sheetName val="Report Package Italian"/>
      <sheetName val="P1. Mapa de Mov."/>
      <sheetName val="P2.Análise de Var."/>
      <sheetName val="P3. PAS Depreciação"/>
      <sheetName val="P5.Log Saldo Inicial"/>
      <sheetName val="P6. Teste das Adições"/>
      <sheetName val="P11-Teste Impairmen 31.10-31.12"/>
      <sheetName val="P3-Report Package Italian"/>
      <sheetName val="P4- Mapa de Mov."/>
      <sheetName val="P5-Análise de Var."/>
      <sheetName val="P6-PAS Depreciação"/>
      <sheetName val="P7-Log Saldo Inicial"/>
      <sheetName val="P8-Teste das Adições"/>
      <sheetName val="P9-Parâmetro"/>
      <sheetName val="Mapa Imobilizado 30.06.2006"/>
      <sheetName val="Analise de variacao - Custo"/>
      <sheetName val="Analise de variacao - Depreciaç"/>
      <sheetName val="P0. Endereçamento do Risco"/>
      <sheetName val="P1- Lead"/>
      <sheetName val="P2- Mapa do Imobilizado"/>
      <sheetName val="P3- PAS de Depreciação"/>
      <sheetName val="P4- Teste de adições"/>
      <sheetName val="Sample size and threshold"/>
      <sheetName val="P1 Mapa Movimentação"/>
      <sheetName val="P2 PAS da Depreciação"/>
      <sheetName val="P3 Teste Saldo Inicial"/>
      <sheetName val="P5 Imob. Poder Terceiros"/>
      <sheetName val="Base de Seleção_Adição"/>
      <sheetName val="Mapa de Movimentação USGAAP"/>
      <sheetName val="BR GAAP x IFRS"/>
      <sheetName val="Teste de SI (Saldo Inicial)"/>
      <sheetName val="Baixa (Saldo Inicial)"/>
      <sheetName val="Rollforward  - Custo"/>
      <sheetName val="P2 - Movimentação"/>
      <sheetName val="P3 - Conciliação Imobilizado"/>
      <sheetName val="P5 - Teste de Baixas"/>
      <sheetName val="Resumo Levantamento"/>
      <sheetName val="Ajustes e Reclassificações"/>
      <sheetName val="Taxas IFRS"/>
      <sheetName val="P3 -  PAS de Depreciação"/>
      <sheetName val="P4 -  Teste de Adições"/>
      <sheetName val="P6 - Ativo em andamento"/>
      <sheetName val="Rollfoward Imobilizado"/>
      <sheetName val="Mapa_Movimentação"/>
      <sheetName val="Mov analitica exterior"/>
      <sheetName val="Mov analitica consorcios"/>
      <sheetName val="Patrimonial 31-12-2008"/>
      <sheetName val="Imparment"/>
      <sheetName val="Teste Global de Dep."/>
      <sheetName val="Patrimonial (2)"/>
      <sheetName val="Patrimonial 30.09"/>
      <sheetName val="imob em andamento 31-12"/>
      <sheetName val="Imob. Andamento 30.09"/>
      <sheetName val="Nota Geral"/>
      <sheetName val="Mov. Total"/>
      <sheetName val="Mov. Consórcios"/>
      <sheetName val="Mov. Sucursais"/>
      <sheetName val="Global Deprec."/>
      <sheetName val="Arquivo Patrimonial"/>
      <sheetName val="Arquivo Patrimonial."/>
      <sheetName val="Movimentação Liasse"/>
      <sheetName val="Composição Imobilizado"/>
      <sheetName val="Fotos inspeção"/>
      <sheetName val="Movimentação R$"/>
      <sheetName val="Tx. Depr. R$"/>
      <sheetName val="Bens Deprec. R$"/>
      <sheetName val="Global Deprec. R$"/>
      <sheetName val="Imob em curso"/>
      <sheetName val="Admt. Fornecedores"/>
      <sheetName val="Exaustão R$"/>
      <sheetName val="Adição Floresta"/>
      <sheetName val="Adição Imobilizado"/>
      <sheetName val="Nota USGAAP"/>
      <sheetName val="Exaustão USD$"/>
      <sheetName val="Movimentação US$"/>
      <sheetName val="Tx. Depr. U$"/>
      <sheetName val="Bens Deprec. US$"/>
      <sheetName val="Global Deprec. US$"/>
      <sheetName val="Tabela - Tamanho da Amostra"/>
      <sheetName val="Obra em andamento"/>
      <sheetName val="Inspeção Fisica Saldo 31.12.08"/>
      <sheetName val="Imobilizado Andamento"/>
      <sheetName val="Teste Detalhe"/>
      <sheetName val="Global Depr. 30.09"/>
      <sheetName val="Análise de Impairment"/>
      <sheetName val="Exaustão 30.09"/>
      <sheetName val="Ajustes 11.638_ICPC 10 em 2009"/>
      <sheetName val="Imob. em Andam."/>
      <sheetName val="Ajustes 11.638 ICPC 10 em 2008"/>
      <sheetName val="Baixa_reflorestamento"/>
      <sheetName val="Reflorest. em andam."/>
      <sheetName val="Adições Reflorest."/>
      <sheetName val="Exaustão"/>
      <sheetName val="Imoblz. em Andam."/>
      <sheetName val="Itens transferidos para VMFL"/>
      <sheetName val="Adiantam. MI"/>
      <sheetName val="Adiantam. ME"/>
      <sheetName val="Detalhe Composição"/>
      <sheetName val="Imob. andamto."/>
      <sheetName val="Movimentação - R$"/>
      <sheetName val="Global de Dep. - R$ 31.12.06"/>
      <sheetName val="Global de Dep. - R$"/>
      <sheetName val="Movimentação EUR"/>
      <sheetName val="Global de Depreciação EUR"/>
      <sheetName val="Teste Depreciação  R$"/>
      <sheetName val="Movimentação Euros"/>
      <sheetName val="Teste Depreciação  EUR"/>
      <sheetName val="Deprec. 31.12.06"/>
      <sheetName val="Imob.Andamento"/>
      <sheetName val="Global de Dep. - R$ 31.10.06"/>
      <sheetName val="Inspeção"/>
      <sheetName val="Log (inspeção)"/>
      <sheetName val="Log (adições)"/>
      <sheetName val="Medicamentos"/>
      <sheetName val="TxDepr"/>
      <sheetName val="Imob.em curso"/>
      <sheetName val="Teste de Adições 31.12.2006"/>
      <sheetName val="Sistema Patrimonial"/>
      <sheetName val="Utilização e Vida Útil dos Bens"/>
      <sheetName val="Alto forno"/>
      <sheetName val="Fazendas Registradas"/>
      <sheetName val="Imobilizado mov"/>
      <sheetName val="Global Depreciação - 30.09.05"/>
      <sheetName val="Ativo Permantente MG"/>
      <sheetName val="Mov. R$"/>
      <sheetName val="PEP's e OI's"/>
      <sheetName val="Adição PEP's e OI's "/>
      <sheetName val="Adição Adiantamentos"/>
      <sheetName val="Transferencias 17 para 15"/>
      <sheetName val="Adiçoes Florestas"/>
      <sheetName val="Variação Cambial"/>
      <sheetName val="Teste Juros"/>
      <sheetName val="Controle Juros"/>
      <sheetName val="Imobilizado - Resultado"/>
      <sheetName val="BTD - PPC"/>
      <sheetName val="Consolidação"/>
      <sheetName val="Mov. US$"/>
      <sheetName val="Global Deprec.USGAAP US$"/>
      <sheetName val="Comp Im Andamento"/>
      <sheetName val="IM em AND"/>
      <sheetName val="Emprestimo PPC"/>
      <sheetName val="EMPRESTIMOXAPLICAÇÃO"/>
      <sheetName val="Global Deprec. (2)"/>
      <sheetName val="Relatório Societário"/>
      <sheetName val="Tickmarks (2)"/>
      <sheetName val="Tx Deprec."/>
      <sheetName val="PEP's e OI's Revisão Edmar"/>
      <sheetName val="PEP's e OI's (2)"/>
      <sheetName val="Movimentação_Imobilizado"/>
      <sheetName val="Depreciação Subsequente_31.12"/>
      <sheetName val="Adições Imobilizado 31.12"/>
      <sheetName val="Saldo Imobilizado"/>
      <sheetName val="Movimentação PPC"/>
      <sheetName val="Itens tot.depre."/>
      <sheetName val="Itens tot.depre. - Out.07"/>
      <sheetName val="Movim. Imobilizado"/>
      <sheetName val="Depreciação Imobilizado"/>
      <sheetName val="Adições Detalhe"/>
      <sheetName val="Baixa Detalhe"/>
      <sheetName val="Impairment Imobilizado"/>
      <sheetName val="Reavaliação Imobilizado"/>
      <sheetName val="Detalhe Adição"/>
      <sheetName val="Detalhe Baixa"/>
      <sheetName val="Composição Saldo 31.12.2008"/>
      <sheetName val="Análise segregação deprec."/>
      <sheetName val="Depreciação obras clube"/>
      <sheetName val="Rec. dep."/>
      <sheetName val="GAAP"/>
      <sheetName val="Movim. Imob."/>
      <sheetName val="Movim. Intangível"/>
      <sheetName val="Imobilizado em Curso 31.12"/>
      <sheetName val="Imobilizado em Curso 31.08"/>
      <sheetName val="Adições 31.08"/>
      <sheetName val="Impairment BBN"/>
      <sheetName val="Importações em Andamento 31.12"/>
      <sheetName val="Importações em Andamento 31.08"/>
      <sheetName val="Importações em Andamento"/>
      <sheetName val="Ajustes 11.638 ICPC 10 em 2009"/>
      <sheetName val="Projeto MIN-0902"/>
      <sheetName val="Itens Selecionados"/>
      <sheetName val="Florest. em Andamento"/>
      <sheetName val="Depreciação IFRS 31.12"/>
      <sheetName val="Depreciação BrGaap 30.09"/>
      <sheetName val="Teste detalhe Adições"/>
      <sheetName val="Teste Baixa do Imobilizado"/>
      <sheetName val="Nota Explicativa 8"/>
      <sheetName val="Mapa Imob e PAS deprec 31.10.08"/>
      <sheetName val="Mapa Imob. 31.12.08"/>
      <sheetName val="Selecao Adições"/>
      <sheetName val="Selecao Saldo Inicial"/>
      <sheetName val="NE - Imobilizado - Colégio"/>
      <sheetName val="NE - Imobilizado - Educare"/>
      <sheetName val="NE - Imobilizado - Consolidado"/>
      <sheetName val="NE - Intangível - Educare"/>
      <sheetName val="NE - Intangível - Colégio"/>
      <sheetName val="NE - Intangível - Consolidado"/>
      <sheetName val="Para Referência - Tabela DAAM"/>
      <sheetName val="Imobilizado IFRS"/>
      <sheetName val="Adições 13211003 {PPC}"/>
      <sheetName val="Parâmetro "/>
      <sheetName val="Mov. Imobilizado 2011"/>
      <sheetName val="Teste de Adição de Imobilizado"/>
      <sheetName val="Cálculo da Amostra"/>
      <sheetName val="1. Mapa Total Geral"/>
      <sheetName val="4. Teste custo inicial"/>
      <sheetName val="5. Movimentação - Obras"/>
      <sheetName val="6. Histórico Obras em Andamento"/>
      <sheetName val="7. Aging - Obras em Andamento"/>
      <sheetName val="Tabela Novo Enfoque"/>
      <sheetName val="3.1. Teste de adições - Set"/>
      <sheetName val="3.2. Teste de adições - Dez"/>
      <sheetName val="4. Imob. em andamento"/>
      <sheetName val="6. Teste de Baixa"/>
      <sheetName val="7. Analise de Budget"/>
      <sheetName val="8. Relação Lojas"/>
      <sheetName val="9. Carta Comentário"/>
      <sheetName val="2. Análise de Impairment"/>
      <sheetName val="3. Mapa de mov. Imob."/>
      <sheetName val="5. PAS SI"/>
      <sheetName val="6. Teste de depreciação"/>
      <sheetName val="6.1 Teste de dep. MDM"/>
      <sheetName val="7. Teste de Baixa"/>
      <sheetName val="Balancete"/>
      <sheetName val="8. Agio"/>
      <sheetName val="2. Procedimentos"/>
      <sheetName val="3. Mapa do Imobilizado"/>
      <sheetName val="6. AVP"/>
      <sheetName val="7. Baixas"/>
      <sheetName val="8. Adição"/>
      <sheetName val="9.Saldo Inicial"/>
      <sheetName val="P2.1 - Rollforward"/>
      <sheetName val="P3 - Mapa Imobilizado "/>
      <sheetName val="P4 - Teste de Adições e Baixas"/>
      <sheetName val="P5 - Teste de Deprec Dez-2010"/>
      <sheetName val="P5 - Teste de Adições e Baixas"/>
      <sheetName val="Teste"/>
      <sheetName val="Movimentação (2009)"/>
      <sheetName val="Conciliação"/>
      <sheetName val="Comp. Equip. Deposito"/>
      <sheetName val="TO DO"/>
      <sheetName val="Cont. Patrimonial"/>
      <sheetName val="Seleção Adição"/>
      <sheetName val="Composição Intangível"/>
      <sheetName val="Depreciação Global"/>
      <sheetName val="Riscos"/>
      <sheetName val="PCC's"/>
      <sheetName val="Resumo dos Riscos"/>
      <sheetName val="Patrimônio"/>
      <sheetName val="Safra Cana"/>
      <sheetName val="Global Exaustão"/>
      <sheetName val="Teste Vasilhames"/>
      <sheetName val="Classes ANP"/>
      <sheetName val="Rollforward Imobilizado"/>
      <sheetName val="Composição das Adições"/>
      <sheetName val="Confronto Controle Patrim"/>
      <sheetName val="Teste deprec exaust"/>
      <sheetName val="Teste taxas depreciacao"/>
      <sheetName val="1. Movimentação"/>
      <sheetName val="2. Sample Size"/>
      <sheetName val="3.Seleção "/>
      <sheetName val="4. Global de depreciação "/>
      <sheetName val="5. Obras em andamento"/>
      <sheetName val="5.Cobertura de Seguros"/>
      <sheetName val="Benfeitorias e Imob em Andament"/>
      <sheetName val="Bens destinados a venda"/>
      <sheetName val="Teste - Imobilizado"/>
      <sheetName val="Cut-off do imobilizado "/>
      <sheetName val="Teste Global de Depreciação"/>
      <sheetName val="Teste de Exaustão"/>
      <sheetName val="Teste de Depreciação Global"/>
      <sheetName val="Teste Global Depreciação"/>
      <sheetName val="Cálculo do Parametro"/>
      <sheetName val="Teste Exaustão"/>
      <sheetName val="Seleção Adições Set"/>
      <sheetName val="Seleção Adições  Dez"/>
      <sheetName val="Seleção Baixas"/>
      <sheetName val="ttca-imob (2)"/>
      <sheetName val="Itens tot dep 99"/>
      <sheetName val="Itens tot dep 00"/>
      <sheetName val="sales vol."/>
      <sheetName val="Abril"/>
      <sheetName val="AFinanc"/>
      <sheetName val="Pas Depreciação 31-12-10"/>
      <sheetName val="Pas Depreciação 31-10-10"/>
      <sheetName val="Mov 31.10.2007"/>
      <sheetName val="Mov 31.12.2007 "/>
      <sheetName val="Global Dep 31.10.2007"/>
      <sheetName val="Movimentação 30.06.2007"/>
      <sheetName val="Global de Dep. 30.06.2007"/>
      <sheetName val="NE10"/>
      <sheetName val="Quadro NE 10"/>
      <sheetName val="Adição 31.12.08"/>
      <sheetName val="Baixa 31.12.08"/>
      <sheetName val="Depreciação 31.12.08"/>
      <sheetName val="Totalmente Deprec. 31.12.08"/>
      <sheetName val="Mov Diferido"/>
      <sheetName val="Movimentações Imobilizado 30.09"/>
      <sheetName val="Movimentações Imobilizado 31.12"/>
      <sheetName val="Movimentações Diferido 30.09"/>
      <sheetName val="Movimentações Diferido 31.12"/>
      <sheetName val="Global de Depreciação - Gest."/>
      <sheetName val="Global de Amortização"/>
      <sheetName val="Razao_Imob"/>
      <sheetName val="ATIVO"/>
      <sheetName val="ce"/>
      <sheetName val="local"/>
      <sheetName val="INDIECO1"/>
      <sheetName val="Teste Adições Diferido"/>
      <sheetName val="Teste Fechamento de Loja"/>
      <sheetName val=" Calc Depreciação OUT"/>
      <sheetName val=" Calc Depreciação DEZ"/>
      <sheetName val="Depre. Imóveis"/>
      <sheetName val="Adições Benfeitorias "/>
      <sheetName val="Dados"/>
      <sheetName val="Dados (2)"/>
      <sheetName val="Mov. PPC"/>
      <sheetName val="Imob a regularizar"/>
      <sheetName val="Projeção Imobilizado"/>
      <sheetName val="Mov. Set02 PPC"/>
      <sheetName val="Mov. Dez02 PPC"/>
      <sheetName val="Teste deprec."/>
      <sheetName val="Teste Aquis."/>
      <sheetName val="Movimentação Set02 PPC"/>
      <sheetName val="APOIO"/>
      <sheetName val="N"/>
      <sheetName val="Plan1"/>
      <sheetName val="Depreciação Moldes Uso"/>
      <sheetName val="Depreciação "/>
      <sheetName val="Mov. Permanente"/>
      <sheetName val="Movimentação_Interim"/>
      <sheetName val="Movimentação_Final"/>
      <sheetName val="PAS Deprec Dez"/>
      <sheetName val="Teste_Adições"/>
      <sheetName val="Log_Adições"/>
      <sheetName val="Log Imob. andamento"/>
      <sheetName val="A - Mapa"/>
      <sheetName val="A - MAPA RTT"/>
      <sheetName val="B - PAS Deprec."/>
      <sheetName val="C - Teste adições"/>
      <sheetName val="D - Adiantamento"/>
      <sheetName val="E - Andamento"/>
      <sheetName val="F - Resumo dos Laudos"/>
      <sheetName val="BOLETAR"/>
      <sheetName val="ICMS-Cofins Arcos"/>
      <sheetName val="INFO"/>
      <sheetName val="ABRIL 2000"/>
      <sheetName val="Mapa Mov Imobilizado"/>
      <sheetName val="Mapa Mov e PAS Depr"/>
      <sheetName val="Imobilzado em Andamento"/>
      <sheetName val="Bx Ativo Imob."/>
      <sheetName val=""/>
      <sheetName val="Teste Detalhes"/>
      <sheetName val="Exaustão U$"/>
      <sheetName val="Worksheet in 5610 Imobilizado C"/>
      <sheetName val="Taxa Depreciação"/>
      <sheetName val="BIA"/>
      <sheetName val="Portabilidade"/>
      <sheetName val="Teste das Baixas"/>
      <sheetName val="NE (2)"/>
      <sheetName val="Baixas Brasil Oil"/>
      <sheetName val="Tamanho Amostra"/>
      <sheetName val="Detalhe Adição Aeronaves 31.12"/>
      <sheetName val="Adições OS"/>
      <sheetName val="Compos. Patrimônio 31.12.09"/>
      <sheetName val="Dep. Benfeit. Hangares"/>
      <sheetName val="Dep. Benfeit. Aero Arrendadas"/>
      <sheetName val="Tamanho da Amostra"/>
      <sheetName val="1.MAP"/>
      <sheetName val="1.1.Mapa de Movimentação"/>
      <sheetName val="2.Deprec. e Amort. 30.09.2010"/>
      <sheetName val="2.1Deprec. e Amort. 31.12.2010"/>
      <sheetName val="3.Imob. em Andamento 30.09.10"/>
      <sheetName val="3.Imob. em Andamento 31.12.10"/>
      <sheetName val="4. Imob. And. Contratos "/>
      <sheetName val="5. Ponto Comercial - Detalhes"/>
      <sheetName val="5.1 Amortização Ponto Comercial"/>
      <sheetName val="6.Teste de adições"/>
      <sheetName val="7.Teste de baixas"/>
      <sheetName val="8.Teste de Adições 31.12"/>
      <sheetName val="9.Teste Custo Inicial"/>
      <sheetName val="P2. Mapa_Ativo Fixo"/>
      <sheetName val="P2.1 Mapa_Intangível"/>
      <sheetName val="P3. PAS_Depreciação"/>
      <sheetName val="P4. Teste de adição"/>
      <sheetName val="P5. Tabela DAAM"/>
      <sheetName val="P1. Mapa de Imobilizado"/>
      <sheetName val="P2. PAS Depreciação"/>
      <sheetName val="P4. Teste de Baixa"/>
      <sheetName val="9. Teste IPE"/>
      <sheetName val="10. Log"/>
      <sheetName val="11. Sample size and threshold"/>
      <sheetName val="Mapa Mov. Participações"/>
      <sheetName val="Mapa Mov. VitoriaPAR"/>
      <sheetName val="Mapa Mov. Industria"/>
      <sheetName val="Aging - Industria"/>
      <sheetName val="Aging - VitoriaPAR"/>
      <sheetName val="Pas de Depreciação Partic."/>
      <sheetName val="Pas de Depreciação VitoriaPAR"/>
      <sheetName val="Pas de Depreciação Industria"/>
      <sheetName val="Nota Vida Util - Impairment"/>
      <sheetName val="1.Mapa de Imobilizado (I)"/>
      <sheetName val="4. PAS - Depreciação (F)"/>
      <sheetName val="2.Teste de Adições (I)"/>
      <sheetName val="3. PAS - Depreciação (I)"/>
      <sheetName val="Enfoque"/>
      <sheetName val="2. Mapa de Imobilizado"/>
      <sheetName val="LOG's ACL"/>
      <sheetName val="Determination Sample Size"/>
      <sheetName val="P2 Mapa Movimentação"/>
      <sheetName val="P3 PAS Depreciação "/>
      <sheetName val="P4 Teste de Adição"/>
      <sheetName val="P5. Relação Fazendas"/>
      <sheetName val="PAS Depreciação  (2)"/>
      <sheetName val="Rollfoward 31.07.2010"/>
      <sheetName val="Teste de Integridade"/>
      <sheetName val="Teste de Adições e Baixas"/>
      <sheetName val="P1. Mapa Imobilizado"/>
      <sheetName val="P3. Adições"/>
      <sheetName val="P4. Baixa"/>
      <sheetName val="NE "/>
      <sheetName val="P1. Procedimentos Efetuados"/>
      <sheetName val="P2. Mapa de Imobilizado"/>
      <sheetName val="P4. Amostra"/>
      <sheetName val="P5. Capitalização Juros"/>
      <sheetName val="Global Depreciação 31.12"/>
      <sheetName val="Detalhe 31.12"/>
      <sheetName val="IPE - itens 100% depreciados"/>
      <sheetName val="Global Depreciação 31.10"/>
      <sheetName val="Detalhe 31.10"/>
      <sheetName val="Imobilizado em Andamento 31.10"/>
      <sheetName val="Obras em And. 31.10"/>
      <sheetName val="Obras em And. 31.12"/>
      <sheetName val="Adiantamento a fornecedores"/>
      <sheetName val="11401001 Ad. Fornecedores"/>
      <sheetName val="11401009 Ad. importação"/>
      <sheetName val="11401010 Ad. Exportação"/>
      <sheetName val="Imob. And. 30.09"/>
      <sheetName val="Análise Impairment"/>
      <sheetName val="Comparativo Depreciação"/>
      <sheetName val="Amarração relatório"/>
      <sheetName val="Lçtos reclassif. imob"/>
      <sheetName val="Composição Mov. Dep."/>
      <sheetName val="Mov até 30.09"/>
      <sheetName val="Mov. até 31.11"/>
      <sheetName val="Global Dep"/>
      <sheetName val="CALCULO DEPRECIAÇÃO"/>
      <sheetName val="Teste Global Depreciaçao"/>
      <sheetName val="IMOBILIZAÇÃO"/>
      <sheetName val="CALCULO DEPRECIAÇÃO (2)"/>
      <sheetName val="Amarracao Relatorio"/>
      <sheetName val="Lçtos reclassif. imo"/>
      <sheetName val="Amarração p. Relatório"/>
      <sheetName val="Global Depreciação 28.02.07"/>
      <sheetName val="Teste Adições 28.02.2007"/>
      <sheetName val="Movimentação28.02.2007"/>
      <sheetName val="Teste Adições 28.02.07"/>
      <sheetName val="CPT ELT"/>
      <sheetName val="Movimentação 30-09"/>
      <sheetName val="NE 11"/>
      <sheetName val="Análise Indicativos Impairment"/>
      <sheetName val="Movimentação IFRS"/>
      <sheetName val="Quadro DF"/>
      <sheetName val="Baixa Hard-Software"/>
      <sheetName val="Adiant Fornec."/>
      <sheetName val="Claims Contratuais"/>
      <sheetName val="Adição 31.08"/>
      <sheetName val="Baixas 31.08"/>
      <sheetName val="Imob. em Curso 31.12"/>
      <sheetName val="Imob. em Curso 31.08"/>
      <sheetName val="Requisitos"/>
      <sheetName val="Teste Reavaliação"/>
      <sheetName val="Mov. Arrendamento"/>
      <sheetName val="Teste Baixas - Mov Arrendamento"/>
      <sheetName val="Amort. Benf."/>
      <sheetName val="Ajuste"/>
      <sheetName val="System_Menu"/>
      <sheetName val="Receita -Pós Pago"/>
      <sheetName val="Comparativo (UIR)"/>
      <sheetName val="Doação Terreno"/>
      <sheetName val="Gastos Implantação"/>
      <sheetName val="N.E."/>
      <sheetName val="Rel.Bal.Geral-430-440"/>
      <sheetName val="Rel.Bal.Geral-1"/>
      <sheetName val="Rel.Bal.Geral-2"/>
      <sheetName val="Rel.Bal.Geral-4"/>
      <sheetName val="Rel.Bal.Geral-5"/>
      <sheetName val="Rel.Bal.Geral-510"/>
      <sheetName val="Rel.Bal.Geral-520"/>
      <sheetName val="Rel.Bal.Geral-410-420"/>
      <sheetName val="Seleção Adições 1º. Sem."/>
      <sheetName val="Seleção Adições 2º. Sem."/>
      <sheetName val="Seleção Imobilizado"/>
      <sheetName val="Seleção Imobilizado 1209"/>
      <sheetName val="Saldo Inicial em 2009"/>
      <sheetName val="Depreciação 1209"/>
      <sheetName val="Teste de Baixas 2009"/>
      <sheetName val="Teste de SI do Imobilizado"/>
      <sheetName val="Teste de Adições Imobilizado"/>
      <sheetName val="Pontos Carta Comentário"/>
      <sheetName val="Teste Adição Imobilizado"/>
      <sheetName val="Movimentação_2008"/>
      <sheetName val="ACT Input (2)"/>
      <sheetName val="US$98"/>
      <sheetName val="Benfeitorias"/>
      <sheetName val="Comp. Imob. 2009"/>
      <sheetName val="Global de Depreciação - 09"/>
      <sheetName val="Detalhe Depr. 2008"/>
      <sheetName val="Adição e Baixa "/>
      <sheetName val="Movimentação 31.12.2010"/>
      <sheetName val="PAS Dep. BRGAAP "/>
      <sheetName val="PAS Dep. IFRS"/>
      <sheetName val="Global de depreciação 31.12"/>
      <sheetName val="Detalhe Adições 31.12"/>
      <sheetName val="Baixa de Benfeitoria  Andamento"/>
      <sheetName val="Global de depreciação 31.10"/>
      <sheetName val="Detalhe Adições 31_10"/>
      <sheetName val="Análise Benfeitorias em and."/>
      <sheetName val="Análise Benf. andam 31.12."/>
      <sheetName val="Análise Benf.Andamento"/>
      <sheetName val="5 E 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 refreshError="1"/>
      <sheetData sheetId="90"/>
      <sheetData sheetId="91" refreshError="1"/>
      <sheetData sheetId="92"/>
      <sheetData sheetId="93"/>
      <sheetData sheetId="94" refreshError="1"/>
      <sheetData sheetId="95" refreshError="1"/>
      <sheetData sheetId="96"/>
      <sheetData sheetId="97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/>
      <sheetData sheetId="119" refreshError="1"/>
      <sheetData sheetId="120" refreshError="1"/>
      <sheetData sheetId="12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>
        <row r="17">
          <cell r="U17">
            <v>39813</v>
          </cell>
        </row>
      </sheetData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 refreshError="1"/>
      <sheetData sheetId="291" refreshError="1"/>
      <sheetData sheetId="292" refreshError="1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 refreshError="1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 refreshError="1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 refreshError="1"/>
      <sheetData sheetId="387" refreshError="1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 refreshError="1"/>
      <sheetData sheetId="408" refreshError="1"/>
      <sheetData sheetId="409"/>
      <sheetData sheetId="410" refreshError="1"/>
      <sheetData sheetId="411" refreshError="1"/>
      <sheetData sheetId="412" refreshError="1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/>
      <sheetData sheetId="666"/>
      <sheetData sheetId="667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/>
      <sheetData sheetId="758"/>
      <sheetData sheetId="759"/>
      <sheetData sheetId="760" refreshError="1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/>
      <sheetData sheetId="784"/>
      <sheetData sheetId="785"/>
      <sheetData sheetId="786" refreshError="1"/>
      <sheetData sheetId="787" refreshError="1"/>
      <sheetData sheetId="788"/>
      <sheetData sheetId="789"/>
      <sheetData sheetId="790"/>
      <sheetData sheetId="79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/>
      <sheetData sheetId="2805"/>
      <sheetData sheetId="2806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/>
      <sheetData sheetId="2836" refreshError="1"/>
      <sheetData sheetId="2837" refreshError="1"/>
      <sheetData sheetId="2838" refreshError="1"/>
      <sheetData sheetId="2839" refreshError="1"/>
      <sheetData sheetId="2840"/>
      <sheetData sheetId="2841"/>
      <sheetData sheetId="2842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/>
      <sheetData sheetId="2880"/>
      <sheetData sheetId="2881" refreshError="1"/>
      <sheetData sheetId="2882"/>
      <sheetData sheetId="2883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/>
      <sheetData sheetId="2900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/>
      <sheetData sheetId="29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KSilveira (2)"/>
      <sheetName val="KKOliveira"/>
      <sheetName val="fluxo_caixa"/>
      <sheetName val="ND"/>
      <sheetName val="NF"/>
      <sheetName val="Database"/>
      <sheetName val="AR-princ"/>
      <sheetName val="AR-juros"/>
      <sheetName val="AR ñ recbto"/>
      <sheetName val="ND-principal"/>
      <sheetName val="ND - juros"/>
      <sheetName val="ND's ñ recbto"/>
      <sheetName val="Other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CONTABIL"/>
      <sheetName val="resumo dos investimentos"/>
      <sheetName val="CDB- DI &gt; 100%"/>
      <sheetName val="CDB-RDB DI 100%"/>
      <sheetName val="CDB pre com IR"/>
      <sheetName val="CDB-IGPM"/>
      <sheetName val="FIF's com IR"/>
      <sheetName val="IR Depto Juridico"/>
      <sheetName val="Pré x C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DMPL"/>
      <sheetName val="nkb s.a"/>
      <sheetName val="nkb bahia s.a"/>
      <sheetName val="Rio Loire"/>
      <sheetName val="nkb Paraná s.a"/>
      <sheetName val="nkb rio"/>
      <sheetName val="nkb sp"/>
      <sheetName val="Qualitech"/>
      <sheetName val="LDF"/>
      <sheetName val="cml"/>
      <sheetName val="Paulo Loureiro"/>
      <sheetName val="Dalmo"/>
      <sheetName val="DMPL - Dilab"/>
      <sheetName val="DMPL - Hormocentro"/>
      <sheetName val="DMPL - Campana"/>
      <sheetName val="Sheet1"/>
      <sheetName val="Tickmarks"/>
      <sheetName val="NKB RJ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Covenants 30.06.06"/>
      <sheetName val="Deduções"/>
      <sheetName val="Custos Programação e Outros"/>
      <sheetName val="Desp. gerais e adm e vendas"/>
      <sheetName val="#REF"/>
      <sheetName val="Tickmarks "/>
      <sheetName val="Suporte DOAR"/>
      <sheetName val="Lead"/>
      <sheetName val=" SC grains"/>
      <sheetName val="ATIVO"/>
      <sheetName val="Plan1"/>
      <sheetName val="Balanço"/>
      <sheetName val="Mapas de Movimentação"/>
      <sheetName val="Cálculo Global Desp.Folha"/>
      <sheetName val="Reconciliações Setembro"/>
      <sheetName val="Paraná"/>
      <sheetName val="Intercompany BP"/>
      <sheetName val="Mining Schedule"/>
      <sheetName val="tabela"/>
      <sheetName val="integral"/>
      <sheetName val="circularização"/>
      <sheetName val="Variação Cambial"/>
      <sheetName val="Lead2"/>
      <sheetName val="AA-10(Op.63)"/>
      <sheetName val="Depreciação"/>
      <sheetName val="Assfin"/>
      <sheetName val="Versao 1b ($=R$2,13)"/>
      <sheetName val="Consolidado_1999"/>
      <sheetName val="BP"/>
      <sheetName val="DRE"/>
      <sheetName val="PAS Despesa pessoal"/>
      <sheetName val="DRE consolidada 09_03"/>
      <sheetName val="Rev Anal"/>
      <sheetName val="FLUXO_ENDIVIDAMENTO"/>
      <sheetName val="N"/>
      <sheetName val="ÍNDICE"/>
      <sheetName val="COMP_CX"/>
      <sheetName val="A11"/>
      <sheetName val="ce"/>
      <sheetName val="Solver"/>
      <sheetName val="Mapa 31.08.02"/>
      <sheetName val="Aging"/>
      <sheetName val="PDD-Movimentação"/>
      <sheetName val="Plan1 (2)"/>
      <sheetName val="Resumo"/>
      <sheetName val="Mapa Imobilizado"/>
      <sheetName val="mapa doar consolidado"/>
      <sheetName val="Mapa"/>
      <sheetName val="Mov. Empréstimos FY2008"/>
      <sheetName val="local"/>
      <sheetName val="CF"/>
      <sheetName val="MES"/>
      <sheetName val="NTN_NBCE_SWAP"/>
      <sheetName val="Depleção"/>
      <sheetName val="CAERN"/>
      <sheetName val="Pas Juros e V.M.C."/>
      <sheetName val="Data 1 - NPV"/>
      <sheetName val="Worksheet in (C) 1602 Revisão a"/>
      <sheetName val="PDD"/>
      <sheetName val="{PPC}Mapa de movimentação"/>
      <sheetName val="JAN"/>
      <sheetName val="Tab.Daten"/>
      <sheetName val="TAB.Hauptmenue"/>
      <sheetName val="PAS Moeda Nacional"/>
      <sheetName val="Equity set 04"/>
      <sheetName val="Ágio"/>
      <sheetName val="Equity dez 04"/>
      <sheetName val="BLP"/>
      <sheetName val="Aging List"/>
      <sheetName val="Amarre de AF"/>
      <sheetName val="HIST"/>
      <sheetName val="HC"/>
      <sheetName val="P3 - Millennium"/>
      <sheetName val="CORP e SUDECAP"/>
      <sheetName val="Mapa Consórcios"/>
      <sheetName val="VBC"/>
      <sheetName val="RGR Semesa"/>
      <sheetName val="Dep acumulada"/>
      <sheetName val="Movimiento"/>
      <sheetName val="Dep ejercicio"/>
      <sheetName val="F-2 ANÁLISE"/>
      <sheetName val="Debêntures Reperfilamento"/>
      <sheetName val="Analisis dc real 2006"/>
      <sheetName val="Conciliação RH"/>
      <sheetName val="Estoq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entação 10.03 {ppc}"/>
      <sheetName val="Nota Relatório"/>
      <sheetName val="XREF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DMPL"/>
      <sheetName val="XREF"/>
      <sheetName val="Tickmark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/>
    <pageSetUpPr fitToPage="1"/>
  </sheetPr>
  <dimension ref="A1:BS111"/>
  <sheetViews>
    <sheetView showGridLines="0" zoomScale="80" zoomScaleNormal="80" workbookViewId="0">
      <pane xSplit="1" ySplit="6" topLeftCell="B7" activePane="bottomRight" state="frozen"/>
      <selection activeCell="Y30" sqref="Y30"/>
      <selection pane="topRight" activeCell="Y30" sqref="Y30"/>
      <selection pane="bottomLeft" activeCell="Y30" sqref="Y30"/>
      <selection pane="bottomRight" activeCell="BS15" sqref="BS15"/>
    </sheetView>
  </sheetViews>
  <sheetFormatPr defaultColWidth="14.5703125" defaultRowHeight="13.5" outlineLevelRow="1" outlineLevelCol="1"/>
  <cols>
    <col min="1" max="1" width="62" style="107" customWidth="1"/>
    <col min="2" max="2" width="2.5703125" style="107" customWidth="1"/>
    <col min="3" max="4" width="11.140625" style="107" customWidth="1"/>
    <col min="5" max="8" width="11.140625" style="107" hidden="1" customWidth="1" outlineLevel="1"/>
    <col min="9" max="9" width="11.140625" style="107" customWidth="1" collapsed="1"/>
    <col min="10" max="13" width="11.140625" style="107" hidden="1" customWidth="1" outlineLevel="1"/>
    <col min="14" max="14" width="11.140625" style="107" customWidth="1" collapsed="1"/>
    <col min="15" max="15" width="2.7109375" style="107" customWidth="1"/>
    <col min="16" max="19" width="11.140625" style="107" hidden="1" customWidth="1" outlineLevel="1"/>
    <col min="20" max="20" width="11.140625" style="107" customWidth="1" collapsed="1"/>
    <col min="21" max="24" width="11.140625" style="107" hidden="1" customWidth="1" outlineLevel="1"/>
    <col min="25" max="25" width="11.140625" style="107" customWidth="1" collapsed="1"/>
    <col min="26" max="29" width="11.140625" style="107" hidden="1" customWidth="1" outlineLevel="1"/>
    <col min="30" max="30" width="11.140625" style="107" customWidth="1" collapsed="1"/>
    <col min="31" max="34" width="11.140625" style="107" hidden="1" customWidth="1" outlineLevel="1"/>
    <col min="35" max="35" width="11.85546875" style="107" customWidth="1" collapsed="1"/>
    <col min="36" max="38" width="11.140625" style="107" hidden="1" customWidth="1" outlineLevel="1"/>
    <col min="39" max="39" width="10.28515625" style="107" hidden="1" customWidth="1" outlineLevel="1"/>
    <col min="40" max="40" width="11.85546875" style="107" customWidth="1" collapsed="1"/>
    <col min="41" max="42" width="11.140625" style="107" hidden="1" customWidth="1" outlineLevel="1"/>
    <col min="43" max="43" width="11.7109375" style="107" hidden="1" customWidth="1" outlineLevel="1"/>
    <col min="44" max="44" width="12.140625" style="107" hidden="1" customWidth="1" outlineLevel="1"/>
    <col min="45" max="45" width="11.85546875" style="107" customWidth="1" collapsed="1"/>
    <col min="46" max="48" width="11.140625" style="107" hidden="1" customWidth="1" outlineLevel="1"/>
    <col min="49" max="49" width="10.28515625" style="107" hidden="1" customWidth="1" outlineLevel="1"/>
    <col min="50" max="50" width="11.85546875" style="107" customWidth="1" collapsed="1"/>
    <col min="51" max="54" width="11.140625" style="107" customWidth="1" outlineLevel="1"/>
    <col min="55" max="55" width="11.85546875" style="107" customWidth="1"/>
    <col min="56" max="59" width="13.42578125" style="107" hidden="1" customWidth="1" outlineLevel="1"/>
    <col min="60" max="60" width="11.85546875" style="107" customWidth="1" collapsed="1"/>
    <col min="61" max="64" width="13.42578125" style="107" hidden="1" customWidth="1" outlineLevel="1"/>
    <col min="65" max="65" width="11.85546875" style="107" customWidth="1" collapsed="1"/>
    <col min="66" max="69" width="13.42578125" style="107" customWidth="1" outlineLevel="1"/>
    <col min="70" max="70" width="11.85546875" style="107" customWidth="1"/>
    <col min="71" max="71" width="13.42578125" style="107" customWidth="1" outlineLevel="1"/>
    <col min="72" max="16384" width="14.5703125" style="53"/>
  </cols>
  <sheetData>
    <row r="1" spans="1:71">
      <c r="A1" s="83"/>
      <c r="B1" s="83"/>
      <c r="C1" s="84"/>
      <c r="D1" s="84"/>
      <c r="E1" s="85"/>
      <c r="F1" s="85"/>
      <c r="G1" s="85"/>
      <c r="H1" s="85"/>
      <c r="I1" s="84"/>
      <c r="J1" s="85"/>
      <c r="K1" s="85"/>
      <c r="L1" s="85"/>
      <c r="M1" s="85"/>
      <c r="N1" s="84"/>
      <c r="O1" s="83"/>
      <c r="P1" s="85"/>
      <c r="Q1" s="85"/>
      <c r="R1" s="85"/>
      <c r="S1" s="85"/>
      <c r="T1" s="84"/>
      <c r="U1" s="85"/>
      <c r="V1" s="85"/>
      <c r="W1" s="85"/>
      <c r="X1" s="85"/>
      <c r="Y1" s="84"/>
      <c r="Z1" s="85"/>
      <c r="AA1" s="85"/>
      <c r="AB1" s="85"/>
      <c r="AC1" s="85"/>
      <c r="AD1" s="84"/>
      <c r="AE1" s="85"/>
      <c r="AF1" s="85"/>
      <c r="AG1" s="85"/>
      <c r="AH1" s="85"/>
      <c r="AI1" s="84"/>
      <c r="AJ1" s="85"/>
      <c r="AK1" s="85"/>
      <c r="AL1" s="85"/>
      <c r="AM1" s="85"/>
      <c r="AN1" s="84"/>
      <c r="AO1" s="85"/>
      <c r="AP1" s="85"/>
      <c r="AQ1" s="85"/>
      <c r="AR1" s="85"/>
      <c r="AS1" s="84"/>
      <c r="AT1" s="85"/>
      <c r="AU1" s="85"/>
      <c r="AV1" s="85"/>
      <c r="AW1" s="85"/>
      <c r="AX1" s="84"/>
      <c r="AY1" s="85"/>
      <c r="AZ1" s="85"/>
      <c r="BA1" s="85"/>
      <c r="BB1" s="85"/>
      <c r="BC1" s="84"/>
      <c r="BD1" s="85"/>
      <c r="BE1" s="85"/>
      <c r="BF1" s="85"/>
      <c r="BG1" s="85"/>
      <c r="BH1" s="84"/>
      <c r="BI1" s="85"/>
      <c r="BJ1" s="85"/>
      <c r="BK1" s="85"/>
      <c r="BL1" s="85"/>
      <c r="BM1" s="84"/>
      <c r="BN1" s="85"/>
      <c r="BO1" s="85"/>
      <c r="BP1" s="85"/>
      <c r="BQ1" s="85"/>
      <c r="BR1" s="84"/>
      <c r="BS1" s="85"/>
    </row>
    <row r="2" spans="1:71" ht="63.75" customHeight="1">
      <c r="A2" s="86"/>
      <c r="B2" s="83"/>
      <c r="C2" s="87"/>
      <c r="D2" s="87"/>
      <c r="E2" s="87"/>
      <c r="F2" s="87"/>
      <c r="G2" s="87"/>
      <c r="H2" s="87"/>
      <c r="I2" s="87"/>
      <c r="J2" s="88"/>
      <c r="K2" s="89"/>
      <c r="L2" s="83"/>
      <c r="M2" s="83"/>
      <c r="N2" s="87"/>
      <c r="O2" s="83"/>
      <c r="P2" s="88"/>
      <c r="Q2" s="89"/>
      <c r="R2" s="83"/>
      <c r="S2" s="83"/>
      <c r="T2" s="87"/>
      <c r="U2" s="88"/>
      <c r="V2" s="89"/>
      <c r="W2" s="83"/>
      <c r="X2" s="83"/>
      <c r="Y2" s="87"/>
      <c r="Z2" s="88"/>
      <c r="AA2" s="89"/>
      <c r="AB2" s="83"/>
      <c r="AC2" s="83"/>
      <c r="AD2" s="87"/>
      <c r="AE2" s="88"/>
      <c r="AF2" s="89"/>
      <c r="AG2" s="83"/>
      <c r="AH2" s="83"/>
      <c r="AI2" s="87"/>
      <c r="AJ2" s="83"/>
      <c r="AK2" s="83"/>
      <c r="AL2" s="83"/>
      <c r="AM2" s="83"/>
      <c r="AN2" s="87"/>
      <c r="AO2" s="83"/>
      <c r="AP2" s="83"/>
      <c r="AQ2" s="83"/>
      <c r="AR2" s="83"/>
      <c r="AS2" s="87"/>
      <c r="AT2" s="83"/>
      <c r="AU2" s="83"/>
      <c r="AV2" s="83"/>
      <c r="AW2" s="83"/>
      <c r="AX2" s="87"/>
      <c r="AY2" s="83"/>
      <c r="AZ2" s="83"/>
      <c r="BA2" s="83"/>
      <c r="BB2" s="83"/>
      <c r="BC2" s="87"/>
      <c r="BD2" s="83"/>
      <c r="BE2" s="83"/>
      <c r="BF2" s="83"/>
      <c r="BG2" s="83"/>
      <c r="BH2" s="87"/>
      <c r="BI2" s="83"/>
      <c r="BJ2" s="83"/>
      <c r="BK2" s="83"/>
      <c r="BL2" s="83"/>
      <c r="BM2" s="87"/>
      <c r="BN2" s="83"/>
      <c r="BO2" s="83"/>
      <c r="BP2" s="83"/>
      <c r="BQ2" s="83"/>
      <c r="BR2" s="87"/>
      <c r="BS2" s="83"/>
    </row>
    <row r="3" spans="1:71" ht="15.75">
      <c r="A3" s="90" t="s">
        <v>13</v>
      </c>
      <c r="B3" s="91"/>
      <c r="C3" s="92"/>
      <c r="D3" s="92"/>
      <c r="E3" s="92"/>
      <c r="F3" s="92"/>
      <c r="G3" s="92"/>
      <c r="H3" s="92"/>
      <c r="I3" s="92"/>
      <c r="J3" s="92"/>
      <c r="K3" s="93"/>
      <c r="L3" s="91"/>
      <c r="M3" s="91"/>
      <c r="N3" s="94"/>
      <c r="O3" s="91"/>
      <c r="P3" s="92"/>
      <c r="Q3" s="93"/>
      <c r="R3" s="91"/>
      <c r="S3" s="91"/>
      <c r="T3" s="94"/>
      <c r="U3" s="92"/>
      <c r="V3" s="93"/>
      <c r="W3" s="91"/>
      <c r="X3" s="91"/>
      <c r="Y3" s="94"/>
      <c r="Z3" s="92"/>
      <c r="AA3" s="93"/>
      <c r="AB3" s="91"/>
      <c r="AC3" s="91"/>
      <c r="AD3" s="94"/>
      <c r="AE3" s="92"/>
      <c r="AF3" s="93"/>
      <c r="AG3" s="91"/>
      <c r="AH3" s="91"/>
      <c r="AI3" s="94"/>
      <c r="AJ3" s="91"/>
      <c r="AK3" s="91"/>
      <c r="AL3" s="91"/>
      <c r="AM3" s="91"/>
      <c r="AN3" s="94"/>
      <c r="AO3" s="91"/>
      <c r="AP3" s="91"/>
      <c r="AQ3" s="91"/>
      <c r="AR3" s="91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1"/>
      <c r="BE3" s="94"/>
      <c r="BF3" s="94"/>
      <c r="BG3" s="94"/>
      <c r="BH3" s="94"/>
      <c r="BI3" s="91"/>
      <c r="BJ3" s="91"/>
      <c r="BK3" s="91"/>
      <c r="BL3" s="91"/>
      <c r="BM3" s="94"/>
      <c r="BN3" s="91"/>
      <c r="BO3" s="91"/>
      <c r="BP3" s="91"/>
      <c r="BQ3" s="91"/>
      <c r="BR3" s="94"/>
      <c r="BS3" s="91"/>
    </row>
    <row r="4" spans="1:71" ht="6" customHeight="1">
      <c r="A4" s="95"/>
      <c r="B4" s="83"/>
      <c r="C4" s="88"/>
      <c r="D4" s="88"/>
      <c r="E4" s="88"/>
      <c r="F4" s="88"/>
      <c r="G4" s="88"/>
      <c r="H4" s="88"/>
      <c r="I4" s="88"/>
      <c r="J4" s="88"/>
      <c r="K4" s="89"/>
      <c r="L4" s="83"/>
      <c r="M4" s="83"/>
      <c r="N4" s="87"/>
      <c r="O4" s="83"/>
      <c r="P4" s="88"/>
      <c r="Q4" s="89"/>
      <c r="R4" s="83"/>
      <c r="S4" s="83"/>
      <c r="T4" s="87"/>
      <c r="U4" s="88"/>
      <c r="V4" s="89"/>
      <c r="W4" s="83"/>
      <c r="X4" s="83"/>
      <c r="Y4" s="87"/>
      <c r="Z4" s="88"/>
      <c r="AA4" s="89"/>
      <c r="AB4" s="83"/>
      <c r="AC4" s="83"/>
      <c r="AD4" s="87"/>
      <c r="AE4" s="88"/>
      <c r="AF4" s="89"/>
      <c r="AG4" s="83"/>
      <c r="AH4" s="83"/>
      <c r="AI4" s="87"/>
      <c r="AJ4" s="83"/>
      <c r="AK4" s="83"/>
      <c r="AL4" s="83"/>
      <c r="AM4" s="83"/>
      <c r="AN4" s="87"/>
      <c r="AO4" s="83"/>
      <c r="AP4" s="83"/>
      <c r="AQ4" s="83"/>
      <c r="AR4" s="83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3"/>
      <c r="BE4" s="87"/>
      <c r="BF4" s="87"/>
      <c r="BG4" s="87"/>
      <c r="BH4" s="87"/>
      <c r="BI4" s="83"/>
      <c r="BJ4" s="83"/>
      <c r="BK4" s="83"/>
      <c r="BL4" s="83"/>
      <c r="BM4" s="87"/>
      <c r="BN4" s="83"/>
      <c r="BO4" s="83"/>
      <c r="BP4" s="83"/>
      <c r="BQ4" s="83"/>
      <c r="BR4" s="87"/>
      <c r="BS4" s="83"/>
    </row>
    <row r="5" spans="1:71" s="59" customFormat="1" ht="15.75">
      <c r="A5" s="96"/>
      <c r="B5" s="97"/>
      <c r="C5" s="98"/>
      <c r="D5" s="98"/>
      <c r="E5" s="98"/>
      <c r="F5" s="98"/>
      <c r="G5" s="98"/>
      <c r="H5" s="98"/>
      <c r="I5" s="98"/>
      <c r="J5" s="98"/>
      <c r="K5" s="99"/>
      <c r="L5" s="97"/>
      <c r="M5" s="97"/>
      <c r="N5" s="100"/>
      <c r="O5" s="101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</row>
    <row r="6" spans="1:71" s="57" customFormat="1" ht="12.75">
      <c r="A6" s="102"/>
      <c r="B6" s="103"/>
      <c r="C6" s="104">
        <v>2006</v>
      </c>
      <c r="D6" s="104">
        <v>2007</v>
      </c>
      <c r="E6" s="105" t="s">
        <v>4</v>
      </c>
      <c r="F6" s="105" t="s">
        <v>5</v>
      </c>
      <c r="G6" s="105" t="s">
        <v>6</v>
      </c>
      <c r="H6" s="105" t="s">
        <v>7</v>
      </c>
      <c r="I6" s="104">
        <v>2008</v>
      </c>
      <c r="J6" s="105" t="s">
        <v>8</v>
      </c>
      <c r="K6" s="105" t="s">
        <v>9</v>
      </c>
      <c r="L6" s="105" t="s">
        <v>10</v>
      </c>
      <c r="M6" s="105" t="s">
        <v>11</v>
      </c>
      <c r="N6" s="104">
        <v>2009</v>
      </c>
      <c r="O6" s="103"/>
      <c r="P6" s="105" t="s">
        <v>8</v>
      </c>
      <c r="Q6" s="105" t="s">
        <v>9</v>
      </c>
      <c r="R6" s="105" t="s">
        <v>10</v>
      </c>
      <c r="S6" s="105" t="s">
        <v>11</v>
      </c>
      <c r="T6" s="104">
        <v>2009</v>
      </c>
      <c r="U6" s="105" t="s">
        <v>93</v>
      </c>
      <c r="V6" s="105" t="s">
        <v>95</v>
      </c>
      <c r="W6" s="105" t="s">
        <v>96</v>
      </c>
      <c r="X6" s="105" t="s">
        <v>97</v>
      </c>
      <c r="Y6" s="104">
        <v>2010</v>
      </c>
      <c r="Z6" s="105" t="s">
        <v>124</v>
      </c>
      <c r="AA6" s="105" t="s">
        <v>125</v>
      </c>
      <c r="AB6" s="105" t="s">
        <v>126</v>
      </c>
      <c r="AC6" s="105" t="s">
        <v>127</v>
      </c>
      <c r="AD6" s="104">
        <v>2011</v>
      </c>
      <c r="AE6" s="105" t="s">
        <v>217</v>
      </c>
      <c r="AF6" s="105" t="s">
        <v>218</v>
      </c>
      <c r="AG6" s="105" t="s">
        <v>219</v>
      </c>
      <c r="AH6" s="105" t="s">
        <v>220</v>
      </c>
      <c r="AI6" s="104">
        <v>2012</v>
      </c>
      <c r="AJ6" s="105" t="s">
        <v>232</v>
      </c>
      <c r="AK6" s="105" t="s">
        <v>291</v>
      </c>
      <c r="AL6" s="105" t="s">
        <v>300</v>
      </c>
      <c r="AM6" s="105" t="s">
        <v>302</v>
      </c>
      <c r="AN6" s="104">
        <v>2013</v>
      </c>
      <c r="AO6" s="105" t="s">
        <v>305</v>
      </c>
      <c r="AP6" s="105" t="s">
        <v>306</v>
      </c>
      <c r="AQ6" s="105" t="s">
        <v>307</v>
      </c>
      <c r="AR6" s="105" t="s">
        <v>308</v>
      </c>
      <c r="AS6" s="104">
        <v>2014</v>
      </c>
      <c r="AT6" s="105" t="s">
        <v>312</v>
      </c>
      <c r="AU6" s="105" t="s">
        <v>314</v>
      </c>
      <c r="AV6" s="105" t="s">
        <v>316</v>
      </c>
      <c r="AW6" s="105" t="s">
        <v>326</v>
      </c>
      <c r="AX6" s="104">
        <v>2015</v>
      </c>
      <c r="AY6" s="105" t="s">
        <v>341</v>
      </c>
      <c r="AZ6" s="105" t="s">
        <v>346</v>
      </c>
      <c r="BA6" s="105" t="s">
        <v>347</v>
      </c>
      <c r="BB6" s="105" t="s">
        <v>362</v>
      </c>
      <c r="BC6" s="104">
        <v>2016</v>
      </c>
      <c r="BD6" s="105" t="s">
        <v>365</v>
      </c>
      <c r="BE6" s="105" t="s">
        <v>374</v>
      </c>
      <c r="BF6" s="105" t="s">
        <v>375</v>
      </c>
      <c r="BG6" s="105" t="s">
        <v>376</v>
      </c>
      <c r="BH6" s="104">
        <v>2017</v>
      </c>
      <c r="BI6" s="105" t="s">
        <v>397</v>
      </c>
      <c r="BJ6" s="105" t="s">
        <v>405</v>
      </c>
      <c r="BK6" s="105" t="s">
        <v>412</v>
      </c>
      <c r="BL6" s="105" t="s">
        <v>414</v>
      </c>
      <c r="BM6" s="104">
        <v>2018</v>
      </c>
      <c r="BN6" s="105" t="s">
        <v>490</v>
      </c>
      <c r="BO6" s="105" t="s">
        <v>491</v>
      </c>
      <c r="BP6" s="105" t="s">
        <v>493</v>
      </c>
      <c r="BQ6" s="105" t="s">
        <v>546</v>
      </c>
      <c r="BR6" s="104">
        <v>2019</v>
      </c>
      <c r="BS6" s="105" t="s">
        <v>555</v>
      </c>
    </row>
    <row r="7" spans="1:71" ht="13.5" customHeight="1">
      <c r="A7" s="106" t="s">
        <v>43</v>
      </c>
      <c r="C7" s="108"/>
      <c r="D7" s="108"/>
      <c r="E7" s="109"/>
      <c r="F7" s="109"/>
      <c r="G7" s="109"/>
      <c r="H7" s="109"/>
      <c r="I7" s="108"/>
      <c r="J7" s="109"/>
      <c r="K7" s="109"/>
      <c r="L7" s="109"/>
      <c r="M7" s="109"/>
      <c r="N7" s="108"/>
      <c r="P7" s="109"/>
      <c r="Q7" s="109"/>
      <c r="R7" s="109"/>
      <c r="S7" s="109"/>
      <c r="T7" s="108"/>
      <c r="U7" s="109"/>
      <c r="V7" s="109"/>
      <c r="W7" s="109"/>
      <c r="X7" s="109"/>
      <c r="Y7" s="108"/>
      <c r="Z7" s="109"/>
      <c r="AA7" s="109"/>
      <c r="AB7" s="109"/>
      <c r="AC7" s="109"/>
      <c r="AD7" s="108"/>
      <c r="AE7" s="109"/>
      <c r="AF7" s="109"/>
      <c r="AG7" s="109"/>
      <c r="AH7" s="109"/>
      <c r="AI7" s="108"/>
      <c r="AJ7" s="109"/>
      <c r="AK7" s="109"/>
      <c r="AL7" s="109"/>
      <c r="AM7" s="109"/>
      <c r="AN7" s="108"/>
      <c r="AO7" s="109"/>
      <c r="AP7" s="109"/>
      <c r="AQ7" s="109"/>
      <c r="AR7" s="109"/>
      <c r="AS7" s="108"/>
      <c r="AT7" s="109"/>
      <c r="AU7" s="109"/>
      <c r="AV7" s="109"/>
      <c r="AW7" s="109"/>
      <c r="AX7" s="108"/>
      <c r="AY7" s="109"/>
      <c r="AZ7" s="109"/>
      <c r="BA7" s="109"/>
      <c r="BB7" s="109"/>
      <c r="BC7" s="108"/>
      <c r="BD7" s="109"/>
      <c r="BE7" s="109"/>
      <c r="BF7" s="109"/>
      <c r="BG7" s="109"/>
      <c r="BH7" s="108"/>
      <c r="BI7" s="109"/>
      <c r="BJ7" s="109"/>
      <c r="BK7" s="109"/>
      <c r="BL7" s="109"/>
      <c r="BM7" s="108"/>
      <c r="BN7" s="109"/>
      <c r="BO7" s="109"/>
      <c r="BP7" s="109"/>
      <c r="BQ7" s="109"/>
      <c r="BR7" s="108"/>
      <c r="BS7" s="109"/>
    </row>
    <row r="8" spans="1:71" ht="13.5" customHeight="1">
      <c r="A8" s="110"/>
      <c r="C8" s="108"/>
      <c r="D8" s="108"/>
      <c r="E8" s="109"/>
      <c r="F8" s="109"/>
      <c r="G8" s="109"/>
      <c r="H8" s="109"/>
      <c r="I8" s="108"/>
      <c r="J8" s="109"/>
      <c r="K8" s="109"/>
      <c r="L8" s="109"/>
      <c r="M8" s="109"/>
      <c r="N8" s="108"/>
      <c r="P8" s="109"/>
      <c r="Q8" s="109"/>
      <c r="R8" s="109"/>
      <c r="S8" s="109"/>
      <c r="T8" s="108"/>
      <c r="U8" s="109"/>
      <c r="V8" s="109"/>
      <c r="W8" s="109"/>
      <c r="X8" s="109"/>
      <c r="Y8" s="108"/>
      <c r="Z8" s="109"/>
      <c r="AA8" s="109"/>
      <c r="AB8" s="109"/>
      <c r="AC8" s="109"/>
      <c r="AD8" s="108"/>
      <c r="AE8" s="109"/>
      <c r="AF8" s="109"/>
      <c r="AG8" s="109"/>
      <c r="AH8" s="109"/>
      <c r="AI8" s="108"/>
      <c r="AJ8" s="109"/>
      <c r="AK8" s="109"/>
      <c r="AL8" s="109"/>
      <c r="AM8" s="109"/>
      <c r="AN8" s="108"/>
      <c r="AO8" s="109"/>
      <c r="AP8" s="109"/>
      <c r="AQ8" s="109"/>
      <c r="AR8" s="109"/>
      <c r="AS8" s="108"/>
      <c r="AT8" s="109"/>
      <c r="AU8" s="109"/>
      <c r="AV8" s="109"/>
      <c r="AW8" s="109"/>
      <c r="AX8" s="108"/>
      <c r="AY8" s="109"/>
      <c r="AZ8" s="109"/>
      <c r="BA8" s="109"/>
      <c r="BB8" s="109"/>
      <c r="BC8" s="108"/>
      <c r="BD8" s="109"/>
      <c r="BE8" s="109"/>
      <c r="BF8" s="109"/>
      <c r="BG8" s="109"/>
      <c r="BH8" s="108"/>
      <c r="BI8" s="109"/>
      <c r="BJ8" s="111"/>
      <c r="BK8" s="111"/>
      <c r="BL8" s="111"/>
      <c r="BM8" s="108"/>
      <c r="BN8" s="109"/>
      <c r="BO8" s="109"/>
      <c r="BP8" s="109"/>
      <c r="BQ8" s="111"/>
      <c r="BR8" s="108"/>
      <c r="BS8" s="111"/>
    </row>
    <row r="9" spans="1:71" s="69" customFormat="1" ht="13.5" customHeight="1">
      <c r="A9" s="112" t="s">
        <v>16</v>
      </c>
      <c r="B9" s="113"/>
      <c r="C9" s="114">
        <v>520512</v>
      </c>
      <c r="D9" s="114">
        <v>587068</v>
      </c>
      <c r="E9" s="115">
        <v>169747.9558</v>
      </c>
      <c r="F9" s="115">
        <v>177305.33777000001</v>
      </c>
      <c r="G9" s="115">
        <v>189828.70643000002</v>
      </c>
      <c r="H9" s="115">
        <v>182841</v>
      </c>
      <c r="I9" s="114">
        <v>719723</v>
      </c>
      <c r="J9" s="115">
        <v>195223.06220999997</v>
      </c>
      <c r="K9" s="115">
        <v>203647.89551</v>
      </c>
      <c r="L9" s="115">
        <v>205826.04228000002</v>
      </c>
      <c r="M9" s="115">
        <v>215742</v>
      </c>
      <c r="N9" s="114">
        <v>820439</v>
      </c>
      <c r="O9" s="113"/>
      <c r="P9" s="115">
        <v>195223.28220999995</v>
      </c>
      <c r="Q9" s="115">
        <v>203647.89551</v>
      </c>
      <c r="R9" s="115">
        <v>205826.00228000004</v>
      </c>
      <c r="S9" s="115">
        <v>215742.04000000004</v>
      </c>
      <c r="T9" s="114">
        <v>820439.22</v>
      </c>
      <c r="U9" s="115">
        <v>217158.89772306292</v>
      </c>
      <c r="V9" s="115">
        <v>236265.71518000006</v>
      </c>
      <c r="W9" s="115">
        <v>248531.14259999988</v>
      </c>
      <c r="X9" s="115">
        <v>232557.7893</v>
      </c>
      <c r="Y9" s="114">
        <v>934513.54480306292</v>
      </c>
      <c r="Z9" s="115">
        <v>246782.98384992828</v>
      </c>
      <c r="AA9" s="115">
        <v>267211.07609000022</v>
      </c>
      <c r="AB9" s="115">
        <v>347651.74794999987</v>
      </c>
      <c r="AC9" s="115">
        <v>364624.6808700001</v>
      </c>
      <c r="AD9" s="114">
        <v>1226270.4887599284</v>
      </c>
      <c r="AE9" s="115">
        <v>398324.34594000009</v>
      </c>
      <c r="AF9" s="115">
        <v>425869.53969958599</v>
      </c>
      <c r="AG9" s="115">
        <v>446805.64705894742</v>
      </c>
      <c r="AH9" s="115">
        <v>416987.41583999997</v>
      </c>
      <c r="AI9" s="114">
        <v>1687986.9485385334</v>
      </c>
      <c r="AJ9" s="115">
        <v>440212.99043215899</v>
      </c>
      <c r="AK9" s="115">
        <v>485380.82011417072</v>
      </c>
      <c r="AL9" s="115">
        <v>489368.28949325427</v>
      </c>
      <c r="AM9" s="115">
        <v>441252.96396999998</v>
      </c>
      <c r="AN9" s="114">
        <v>1856215.064009584</v>
      </c>
      <c r="AO9" s="115">
        <v>443189.48260999995</v>
      </c>
      <c r="AP9" s="115">
        <v>461534.87979567592</v>
      </c>
      <c r="AQ9" s="115">
        <v>504520.08400000003</v>
      </c>
      <c r="AR9" s="115">
        <v>470114.60385176766</v>
      </c>
      <c r="AS9" s="114">
        <v>1879359.0502574437</v>
      </c>
      <c r="AT9" s="115">
        <v>496650.47622079647</v>
      </c>
      <c r="AU9" s="115">
        <v>531795.5748213866</v>
      </c>
      <c r="AV9" s="115">
        <v>547006.61196560948</v>
      </c>
      <c r="AW9" s="115">
        <v>521785.0128890553</v>
      </c>
      <c r="AX9" s="114">
        <v>2097237.6758968476</v>
      </c>
      <c r="AY9" s="115">
        <v>558559.8102137394</v>
      </c>
      <c r="AZ9" s="115">
        <v>577143.10445632751</v>
      </c>
      <c r="BA9" s="115">
        <v>592205.3608466225</v>
      </c>
      <c r="BB9" s="115">
        <v>572419.75439648377</v>
      </c>
      <c r="BC9" s="114">
        <v>2300328.0299131731</v>
      </c>
      <c r="BD9" s="115">
        <v>642131.20856997883</v>
      </c>
      <c r="BE9" s="115">
        <v>646492.73620636237</v>
      </c>
      <c r="BF9" s="115">
        <v>667699.24435830547</v>
      </c>
      <c r="BG9" s="115">
        <v>630190.37472938269</v>
      </c>
      <c r="BH9" s="114">
        <v>2586513.5638640295</v>
      </c>
      <c r="BI9" s="115">
        <v>706271.36030748347</v>
      </c>
      <c r="BJ9" s="115">
        <v>728117.61164197954</v>
      </c>
      <c r="BK9" s="115">
        <v>738460.71295111557</v>
      </c>
      <c r="BL9" s="115">
        <v>706784.16376199562</v>
      </c>
      <c r="BM9" s="114">
        <v>2879633.8486625743</v>
      </c>
      <c r="BN9" s="115">
        <v>757898.30857852451</v>
      </c>
      <c r="BO9" s="115">
        <v>787633.17436167935</v>
      </c>
      <c r="BP9" s="115">
        <v>817980.92831951904</v>
      </c>
      <c r="BQ9" s="115">
        <v>778613.63166846125</v>
      </c>
      <c r="BR9" s="114">
        <v>3142126.0429281844</v>
      </c>
      <c r="BS9" s="115">
        <v>770606.4919464183</v>
      </c>
    </row>
    <row r="10" spans="1:71" s="54" customFormat="1" ht="13.5" customHeight="1">
      <c r="A10" s="116"/>
      <c r="B10" s="117"/>
      <c r="C10" s="118"/>
      <c r="D10" s="118"/>
      <c r="E10" s="119"/>
      <c r="F10" s="119"/>
      <c r="G10" s="119"/>
      <c r="H10" s="119"/>
      <c r="I10" s="118"/>
      <c r="J10" s="119"/>
      <c r="K10" s="119"/>
      <c r="L10" s="119"/>
      <c r="M10" s="119"/>
      <c r="N10" s="118"/>
      <c r="O10" s="117"/>
      <c r="P10" s="119"/>
      <c r="Q10" s="119"/>
      <c r="R10" s="119"/>
      <c r="S10" s="119"/>
      <c r="T10" s="118"/>
      <c r="U10" s="119"/>
      <c r="V10" s="119"/>
      <c r="W10" s="119"/>
      <c r="X10" s="119"/>
      <c r="Y10" s="118"/>
      <c r="Z10" s="119"/>
      <c r="AA10" s="119"/>
      <c r="AB10" s="119"/>
      <c r="AC10" s="119"/>
      <c r="AD10" s="118"/>
      <c r="AE10" s="119"/>
      <c r="AF10" s="119"/>
      <c r="AG10" s="119"/>
      <c r="AH10" s="119"/>
      <c r="AI10" s="118"/>
      <c r="AJ10" s="119"/>
      <c r="AK10" s="119"/>
      <c r="AL10" s="119"/>
      <c r="AM10" s="119"/>
      <c r="AN10" s="118"/>
      <c r="AO10" s="119"/>
      <c r="AP10" s="119"/>
      <c r="AQ10" s="119"/>
      <c r="AR10" s="119"/>
      <c r="AS10" s="118"/>
      <c r="AT10" s="119"/>
      <c r="AU10" s="119"/>
      <c r="AV10" s="119"/>
      <c r="AW10" s="119"/>
      <c r="AX10" s="118"/>
      <c r="AY10" s="119"/>
      <c r="AZ10" s="119"/>
      <c r="BA10" s="119"/>
      <c r="BB10" s="119"/>
      <c r="BC10" s="118"/>
      <c r="BD10" s="119"/>
      <c r="BE10" s="119"/>
      <c r="BF10" s="119"/>
      <c r="BG10" s="119"/>
      <c r="BH10" s="118"/>
      <c r="BI10" s="119"/>
      <c r="BJ10" s="119"/>
      <c r="BK10" s="119"/>
      <c r="BL10" s="119"/>
      <c r="BM10" s="118"/>
      <c r="BN10" s="119"/>
      <c r="BO10" s="119"/>
      <c r="BP10" s="119"/>
      <c r="BQ10" s="119"/>
      <c r="BR10" s="118"/>
      <c r="BS10" s="119"/>
    </row>
    <row r="11" spans="1:71" s="69" customFormat="1" ht="13.5" customHeight="1">
      <c r="A11" s="120" t="s">
        <v>203</v>
      </c>
      <c r="B11" s="113"/>
      <c r="C11" s="114"/>
      <c r="D11" s="114"/>
      <c r="E11" s="115"/>
      <c r="F11" s="115"/>
      <c r="G11" s="115"/>
      <c r="H11" s="115"/>
      <c r="I11" s="114"/>
      <c r="J11" s="115"/>
      <c r="K11" s="115"/>
      <c r="L11" s="115"/>
      <c r="M11" s="115"/>
      <c r="N11" s="114"/>
      <c r="O11" s="113"/>
      <c r="P11" s="115"/>
      <c r="Q11" s="115"/>
      <c r="R11" s="115"/>
      <c r="S11" s="115"/>
      <c r="T11" s="114"/>
      <c r="U11" s="115"/>
      <c r="V11" s="115"/>
      <c r="W11" s="115"/>
      <c r="X11" s="115"/>
      <c r="Y11" s="114"/>
      <c r="Z11" s="115"/>
      <c r="AA11" s="115"/>
      <c r="AB11" s="115"/>
      <c r="AC11" s="115"/>
      <c r="AD11" s="114"/>
      <c r="AE11" s="115"/>
      <c r="AF11" s="115"/>
      <c r="AG11" s="115"/>
      <c r="AH11" s="115"/>
      <c r="AI11" s="114"/>
      <c r="AJ11" s="115"/>
      <c r="AK11" s="115"/>
      <c r="AL11" s="115"/>
      <c r="AM11" s="115"/>
      <c r="AN11" s="114"/>
      <c r="AO11" s="115"/>
      <c r="AP11" s="115"/>
      <c r="AQ11" s="115"/>
      <c r="AR11" s="115"/>
      <c r="AS11" s="114"/>
      <c r="AT11" s="115"/>
      <c r="AU11" s="115"/>
      <c r="AV11" s="115"/>
      <c r="AW11" s="115"/>
      <c r="AX11" s="114"/>
      <c r="AY11" s="115"/>
      <c r="AZ11" s="115"/>
      <c r="BA11" s="115"/>
      <c r="BB11" s="115"/>
      <c r="BC11" s="114"/>
      <c r="BD11" s="115"/>
      <c r="BE11" s="115"/>
      <c r="BF11" s="115"/>
      <c r="BG11" s="115"/>
      <c r="BH11" s="114"/>
      <c r="BI11" s="115"/>
      <c r="BJ11" s="115"/>
      <c r="BK11" s="115"/>
      <c r="BL11" s="115"/>
      <c r="BM11" s="114"/>
      <c r="BN11" s="115"/>
      <c r="BO11" s="115"/>
      <c r="BP11" s="115"/>
      <c r="BQ11" s="115"/>
      <c r="BR11" s="114"/>
      <c r="BS11" s="115"/>
    </row>
    <row r="12" spans="1:71" s="69" customFormat="1" ht="13.5" customHeight="1">
      <c r="A12" s="120"/>
      <c r="B12" s="113"/>
      <c r="C12" s="114"/>
      <c r="D12" s="114"/>
      <c r="E12" s="115"/>
      <c r="F12" s="115"/>
      <c r="G12" s="115"/>
      <c r="H12" s="115"/>
      <c r="I12" s="114"/>
      <c r="J12" s="115"/>
      <c r="K12" s="115"/>
      <c r="L12" s="115"/>
      <c r="M12" s="115"/>
      <c r="N12" s="114"/>
      <c r="O12" s="113"/>
      <c r="P12" s="115"/>
      <c r="Q12" s="115"/>
      <c r="R12" s="115"/>
      <c r="S12" s="115"/>
      <c r="T12" s="114"/>
      <c r="U12" s="115"/>
      <c r="V12" s="115"/>
      <c r="W12" s="115"/>
      <c r="X12" s="115"/>
      <c r="Y12" s="114"/>
      <c r="Z12" s="115"/>
      <c r="AA12" s="115"/>
      <c r="AB12" s="115"/>
      <c r="AC12" s="115"/>
      <c r="AD12" s="114"/>
      <c r="AE12" s="121"/>
      <c r="AF12" s="121"/>
      <c r="AG12" s="121"/>
      <c r="AH12" s="121"/>
      <c r="AI12" s="114"/>
      <c r="AJ12" s="121"/>
      <c r="AK12" s="121"/>
      <c r="AL12" s="121"/>
      <c r="AM12" s="121"/>
      <c r="AN12" s="114"/>
      <c r="AO12" s="115"/>
      <c r="AP12" s="115"/>
      <c r="AQ12" s="115"/>
      <c r="AR12" s="115"/>
      <c r="AS12" s="114"/>
      <c r="AT12" s="115"/>
      <c r="AU12" s="115"/>
      <c r="AV12" s="115"/>
      <c r="AW12" s="115"/>
      <c r="AX12" s="114"/>
      <c r="AY12" s="115"/>
      <c r="AZ12" s="115"/>
      <c r="BA12" s="115"/>
      <c r="BB12" s="115"/>
      <c r="BC12" s="114"/>
      <c r="BD12" s="115"/>
      <c r="BE12" s="115"/>
      <c r="BF12" s="115"/>
      <c r="BG12" s="115"/>
      <c r="BH12" s="114"/>
      <c r="BI12" s="115"/>
      <c r="BJ12" s="115"/>
      <c r="BK12" s="115"/>
      <c r="BL12" s="115"/>
      <c r="BM12" s="114"/>
      <c r="BN12" s="115"/>
      <c r="BO12" s="115"/>
      <c r="BP12" s="115"/>
      <c r="BQ12" s="115"/>
      <c r="BR12" s="114"/>
      <c r="BS12" s="115"/>
    </row>
    <row r="13" spans="1:71" s="69" customFormat="1" ht="13.5" customHeight="1">
      <c r="A13" s="122" t="s">
        <v>99</v>
      </c>
      <c r="B13" s="123"/>
      <c r="C13" s="124">
        <v>431183.82650000439</v>
      </c>
      <c r="D13" s="124">
        <v>494167.38292442379</v>
      </c>
      <c r="E13" s="125">
        <v>145472.50681999998</v>
      </c>
      <c r="F13" s="125">
        <v>151651.10953000002</v>
      </c>
      <c r="G13" s="125">
        <v>162165.01150000002</v>
      </c>
      <c r="H13" s="125">
        <v>152237.43563241442</v>
      </c>
      <c r="I13" s="124">
        <v>611526.06348241447</v>
      </c>
      <c r="J13" s="125">
        <v>164855.92828071082</v>
      </c>
      <c r="K13" s="125">
        <v>172700.89405808496</v>
      </c>
      <c r="L13" s="125">
        <v>173906.00850957388</v>
      </c>
      <c r="M13" s="125">
        <v>182130.91072245757</v>
      </c>
      <c r="N13" s="124">
        <v>702827.73329082725</v>
      </c>
      <c r="O13" s="123"/>
      <c r="P13" s="125">
        <v>166534.45041071082</v>
      </c>
      <c r="Q13" s="125">
        <v>174768.74206808495</v>
      </c>
      <c r="R13" s="125">
        <v>176327.25790957388</v>
      </c>
      <c r="S13" s="125">
        <v>185197.25356245757</v>
      </c>
      <c r="T13" s="124">
        <v>702827.70395082724</v>
      </c>
      <c r="U13" s="125">
        <v>188425.96256733369</v>
      </c>
      <c r="V13" s="125">
        <v>201520.30082000006</v>
      </c>
      <c r="W13" s="125">
        <v>211073.08946278327</v>
      </c>
      <c r="X13" s="125">
        <v>195984.30082</v>
      </c>
      <c r="Y13" s="124">
        <v>797003.65367011703</v>
      </c>
      <c r="Z13" s="125">
        <v>206993.40610434517</v>
      </c>
      <c r="AA13" s="126">
        <v>224851.53710000019</v>
      </c>
      <c r="AB13" s="126">
        <v>302150.33845999988</v>
      </c>
      <c r="AC13" s="126">
        <v>313863.78451000008</v>
      </c>
      <c r="AD13" s="124">
        <v>1047859.0661743453</v>
      </c>
      <c r="AE13" s="125">
        <v>333470.44402000011</v>
      </c>
      <c r="AF13" s="125">
        <v>356492.21326958603</v>
      </c>
      <c r="AG13" s="125">
        <v>377049.44101105991</v>
      </c>
      <c r="AH13" s="125">
        <v>347850.06009021623</v>
      </c>
      <c r="AI13" s="124">
        <v>1414862.1583908624</v>
      </c>
      <c r="AJ13" s="125">
        <v>370133.29840977967</v>
      </c>
      <c r="AK13" s="125">
        <v>406310.31955332705</v>
      </c>
      <c r="AL13" s="125">
        <v>416655.67080940102</v>
      </c>
      <c r="AM13" s="125">
        <v>370745.50255999999</v>
      </c>
      <c r="AN13" s="124">
        <v>1563844.7913325077</v>
      </c>
      <c r="AO13" s="125">
        <v>374093.04054999998</v>
      </c>
      <c r="AP13" s="125">
        <v>387218.28618997592</v>
      </c>
      <c r="AQ13" s="125">
        <v>429244.04536537128</v>
      </c>
      <c r="AR13" s="125">
        <v>393512.7820133667</v>
      </c>
      <c r="AS13" s="124">
        <v>1584068.1541187139</v>
      </c>
      <c r="AT13" s="125">
        <v>418129.9910944326</v>
      </c>
      <c r="AU13" s="125">
        <v>444987.4455513659</v>
      </c>
      <c r="AV13" s="125">
        <v>459068.6449202454</v>
      </c>
      <c r="AW13" s="125">
        <v>437938.54430383584</v>
      </c>
      <c r="AX13" s="124">
        <v>1760124.6258698797</v>
      </c>
      <c r="AY13" s="125">
        <v>466203.80927878589</v>
      </c>
      <c r="AZ13" s="125">
        <v>481183.85726556688</v>
      </c>
      <c r="BA13" s="125">
        <v>496954.26949474378</v>
      </c>
      <c r="BB13" s="125">
        <v>481607.72256086819</v>
      </c>
      <c r="BC13" s="124">
        <v>1925949.6585999648</v>
      </c>
      <c r="BD13" s="125">
        <v>540457.09755072882</v>
      </c>
      <c r="BE13" s="125">
        <v>541174.04379457724</v>
      </c>
      <c r="BF13" s="125">
        <v>557352.09858633694</v>
      </c>
      <c r="BG13" s="125">
        <v>528540.47028840694</v>
      </c>
      <c r="BH13" s="124">
        <v>2167523.7102200501</v>
      </c>
      <c r="BI13" s="125">
        <v>594710.20243951119</v>
      </c>
      <c r="BJ13" s="125">
        <v>613279.28991681209</v>
      </c>
      <c r="BK13" s="125">
        <v>620061.6674868057</v>
      </c>
      <c r="BL13" s="125">
        <v>592809.61603029224</v>
      </c>
      <c r="BM13" s="124">
        <v>2420860.7758734212</v>
      </c>
      <c r="BN13" s="125">
        <v>640014.93469973421</v>
      </c>
      <c r="BO13" s="125">
        <v>661188.98324690666</v>
      </c>
      <c r="BP13" s="125">
        <v>692632.1262363015</v>
      </c>
      <c r="BQ13" s="125">
        <v>654116.58353377087</v>
      </c>
      <c r="BR13" s="124">
        <v>2647952.6277167131</v>
      </c>
      <c r="BS13" s="125">
        <v>647059.58036952501</v>
      </c>
    </row>
    <row r="14" spans="1:71" s="56" customFormat="1" ht="13.5" customHeight="1">
      <c r="A14" s="127" t="s">
        <v>494</v>
      </c>
      <c r="B14" s="128"/>
      <c r="C14" s="129" t="s">
        <v>495</v>
      </c>
      <c r="D14" s="129" t="s">
        <v>495</v>
      </c>
      <c r="E14" s="130" t="s">
        <v>495</v>
      </c>
      <c r="F14" s="130" t="s">
        <v>495</v>
      </c>
      <c r="G14" s="130" t="s">
        <v>495</v>
      </c>
      <c r="H14" s="130" t="s">
        <v>495</v>
      </c>
      <c r="I14" s="129" t="s">
        <v>495</v>
      </c>
      <c r="J14" s="130" t="s">
        <v>495</v>
      </c>
      <c r="K14" s="130" t="s">
        <v>495</v>
      </c>
      <c r="L14" s="130" t="s">
        <v>495</v>
      </c>
      <c r="M14" s="130" t="s">
        <v>495</v>
      </c>
      <c r="N14" s="129" t="s">
        <v>495</v>
      </c>
      <c r="O14" s="128"/>
      <c r="P14" s="130" t="s">
        <v>495</v>
      </c>
      <c r="Q14" s="130" t="s">
        <v>495</v>
      </c>
      <c r="R14" s="130" t="s">
        <v>495</v>
      </c>
      <c r="S14" s="130" t="s">
        <v>495</v>
      </c>
      <c r="T14" s="129" t="s">
        <v>495</v>
      </c>
      <c r="U14" s="130" t="s">
        <v>495</v>
      </c>
      <c r="V14" s="130" t="s">
        <v>495</v>
      </c>
      <c r="W14" s="130" t="s">
        <v>495</v>
      </c>
      <c r="X14" s="130" t="s">
        <v>495</v>
      </c>
      <c r="Y14" s="129" t="s">
        <v>495</v>
      </c>
      <c r="Z14" s="130" t="s">
        <v>495</v>
      </c>
      <c r="AA14" s="130" t="s">
        <v>495</v>
      </c>
      <c r="AB14" s="130" t="s">
        <v>495</v>
      </c>
      <c r="AC14" s="130" t="s">
        <v>495</v>
      </c>
      <c r="AD14" s="129" t="s">
        <v>495</v>
      </c>
      <c r="AE14" s="131">
        <v>31362.257389999999</v>
      </c>
      <c r="AF14" s="131">
        <v>34117.207761586003</v>
      </c>
      <c r="AG14" s="131">
        <v>34172.780402388067</v>
      </c>
      <c r="AH14" s="131">
        <v>32131.525673205928</v>
      </c>
      <c r="AI14" s="132">
        <v>131783.77122718</v>
      </c>
      <c r="AJ14" s="131">
        <v>32829.779405516842</v>
      </c>
      <c r="AK14" s="131">
        <v>35855.97426132753</v>
      </c>
      <c r="AL14" s="131">
        <v>37883.439690971361</v>
      </c>
      <c r="AM14" s="131">
        <v>36081.262109999996</v>
      </c>
      <c r="AN14" s="132">
        <v>142650.45546781574</v>
      </c>
      <c r="AO14" s="131">
        <v>35701.720730000001</v>
      </c>
      <c r="AP14" s="131">
        <v>37483.59792</v>
      </c>
      <c r="AQ14" s="131">
        <v>40974.002499999995</v>
      </c>
      <c r="AR14" s="131">
        <v>38034.651799333951</v>
      </c>
      <c r="AS14" s="132">
        <v>152193.97294933395</v>
      </c>
      <c r="AT14" s="131">
        <v>37061.452695862696</v>
      </c>
      <c r="AU14" s="131">
        <v>40948.172305859094</v>
      </c>
      <c r="AV14" s="131">
        <v>45195.846567176777</v>
      </c>
      <c r="AW14" s="131">
        <v>41330.046210744389</v>
      </c>
      <c r="AX14" s="132">
        <v>164535.51777964295</v>
      </c>
      <c r="AY14" s="131">
        <v>42669.552543597711</v>
      </c>
      <c r="AZ14" s="131">
        <v>45512.021669183188</v>
      </c>
      <c r="BA14" s="131">
        <v>48045.961934931831</v>
      </c>
      <c r="BB14" s="131">
        <v>45572.606303961787</v>
      </c>
      <c r="BC14" s="132">
        <v>181800.1424516745</v>
      </c>
      <c r="BD14" s="131">
        <v>49067.234215004828</v>
      </c>
      <c r="BE14" s="131">
        <v>48839.384719542337</v>
      </c>
      <c r="BF14" s="131">
        <v>52044.485199566079</v>
      </c>
      <c r="BG14" s="131">
        <v>47848.068678212185</v>
      </c>
      <c r="BH14" s="132">
        <v>197799.17281232541</v>
      </c>
      <c r="BI14" s="131">
        <v>55104.992103058124</v>
      </c>
      <c r="BJ14" s="131">
        <v>70578.509800869564</v>
      </c>
      <c r="BK14" s="131">
        <v>71639.886478922432</v>
      </c>
      <c r="BL14" s="131">
        <v>80243.538650020957</v>
      </c>
      <c r="BM14" s="132">
        <v>277566.92703287106</v>
      </c>
      <c r="BN14" s="131">
        <v>67930.77829341263</v>
      </c>
      <c r="BO14" s="131">
        <v>70394.221282969738</v>
      </c>
      <c r="BP14" s="131">
        <v>74825.925930937374</v>
      </c>
      <c r="BQ14" s="131">
        <v>71902.563695243327</v>
      </c>
      <c r="BR14" s="132">
        <v>285053.48920256307</v>
      </c>
      <c r="BS14" s="131">
        <v>89124.81365767082</v>
      </c>
    </row>
    <row r="15" spans="1:71" s="55" customFormat="1" ht="13.5" customHeight="1">
      <c r="A15" s="127" t="s">
        <v>496</v>
      </c>
      <c r="B15" s="128"/>
      <c r="C15" s="129" t="s">
        <v>495</v>
      </c>
      <c r="D15" s="129" t="s">
        <v>495</v>
      </c>
      <c r="E15" s="130" t="s">
        <v>495</v>
      </c>
      <c r="F15" s="130" t="s">
        <v>495</v>
      </c>
      <c r="G15" s="130" t="s">
        <v>495</v>
      </c>
      <c r="H15" s="130" t="s">
        <v>495</v>
      </c>
      <c r="I15" s="129" t="s">
        <v>495</v>
      </c>
      <c r="J15" s="130" t="s">
        <v>495</v>
      </c>
      <c r="K15" s="130" t="s">
        <v>495</v>
      </c>
      <c r="L15" s="130" t="s">
        <v>495</v>
      </c>
      <c r="M15" s="130" t="s">
        <v>495</v>
      </c>
      <c r="N15" s="129" t="s">
        <v>495</v>
      </c>
      <c r="O15" s="128"/>
      <c r="P15" s="130" t="s">
        <v>495</v>
      </c>
      <c r="Q15" s="130" t="s">
        <v>495</v>
      </c>
      <c r="R15" s="130" t="s">
        <v>495</v>
      </c>
      <c r="S15" s="130" t="s">
        <v>495</v>
      </c>
      <c r="T15" s="129" t="s">
        <v>495</v>
      </c>
      <c r="U15" s="130" t="s">
        <v>495</v>
      </c>
      <c r="V15" s="130" t="s">
        <v>495</v>
      </c>
      <c r="W15" s="130" t="s">
        <v>495</v>
      </c>
      <c r="X15" s="130" t="s">
        <v>495</v>
      </c>
      <c r="Y15" s="129" t="s">
        <v>495</v>
      </c>
      <c r="Z15" s="130" t="s">
        <v>495</v>
      </c>
      <c r="AA15" s="130" t="s">
        <v>495</v>
      </c>
      <c r="AB15" s="130" t="s">
        <v>495</v>
      </c>
      <c r="AC15" s="130" t="s">
        <v>495</v>
      </c>
      <c r="AD15" s="129" t="s">
        <v>495</v>
      </c>
      <c r="AE15" s="131">
        <v>25932.927339999998</v>
      </c>
      <c r="AF15" s="131">
        <v>26609.696139999996</v>
      </c>
      <c r="AG15" s="131">
        <v>32472.474347767235</v>
      </c>
      <c r="AH15" s="131">
        <v>32934.73534426721</v>
      </c>
      <c r="AI15" s="132">
        <v>117949.83317203444</v>
      </c>
      <c r="AJ15" s="131">
        <v>38966.33749192056</v>
      </c>
      <c r="AK15" s="131">
        <v>42856.836682746427</v>
      </c>
      <c r="AL15" s="131">
        <v>43296.423834999994</v>
      </c>
      <c r="AM15" s="131">
        <v>38144.265420000003</v>
      </c>
      <c r="AN15" s="132">
        <v>163263.86342966699</v>
      </c>
      <c r="AO15" s="131">
        <v>40002.5288</v>
      </c>
      <c r="AP15" s="131">
        <v>40702.655920000005</v>
      </c>
      <c r="AQ15" s="131">
        <v>44601.479630000002</v>
      </c>
      <c r="AR15" s="131">
        <v>37951.408820000004</v>
      </c>
      <c r="AS15" s="132">
        <v>163258.07317000002</v>
      </c>
      <c r="AT15" s="131">
        <v>43980.935082604927</v>
      </c>
      <c r="AU15" s="131">
        <v>42645.761117578091</v>
      </c>
      <c r="AV15" s="131">
        <v>46816.45970062977</v>
      </c>
      <c r="AW15" s="131">
        <v>44821.963063179195</v>
      </c>
      <c r="AX15" s="132">
        <v>178265.11896399196</v>
      </c>
      <c r="AY15" s="131">
        <v>51332.24647170485</v>
      </c>
      <c r="AZ15" s="131">
        <v>52439.29144265096</v>
      </c>
      <c r="BA15" s="131">
        <v>55375.538065229433</v>
      </c>
      <c r="BB15" s="131">
        <v>53933.644666762295</v>
      </c>
      <c r="BC15" s="132">
        <v>213080.72064634753</v>
      </c>
      <c r="BD15" s="131">
        <v>64063.554393869992</v>
      </c>
      <c r="BE15" s="131">
        <v>65499.974753986964</v>
      </c>
      <c r="BF15" s="131">
        <v>70175.861307830317</v>
      </c>
      <c r="BG15" s="131">
        <v>65947.016365227013</v>
      </c>
      <c r="BH15" s="132">
        <v>265686.4068209143</v>
      </c>
      <c r="BI15" s="131">
        <v>82557.298328632547</v>
      </c>
      <c r="BJ15" s="131">
        <v>85154.468668781992</v>
      </c>
      <c r="BK15" s="131">
        <v>90874.13163527711</v>
      </c>
      <c r="BL15" s="131">
        <v>85433.136060732737</v>
      </c>
      <c r="BM15" s="132">
        <v>344019.03469342436</v>
      </c>
      <c r="BN15" s="131">
        <v>98986.263535545542</v>
      </c>
      <c r="BO15" s="131">
        <v>104822.41177002633</v>
      </c>
      <c r="BP15" s="131">
        <v>108917.45043923102</v>
      </c>
      <c r="BQ15" s="131">
        <v>104281.8304763708</v>
      </c>
      <c r="BR15" s="132">
        <v>417007.95622117369</v>
      </c>
      <c r="BS15" s="131">
        <v>104408.06338916044</v>
      </c>
    </row>
    <row r="16" spans="1:71" s="70" customFormat="1" ht="13.5" customHeight="1">
      <c r="A16" s="127" t="s">
        <v>497</v>
      </c>
      <c r="B16" s="128"/>
      <c r="C16" s="129" t="s">
        <v>495</v>
      </c>
      <c r="D16" s="129" t="s">
        <v>495</v>
      </c>
      <c r="E16" s="130" t="s">
        <v>495</v>
      </c>
      <c r="F16" s="130" t="s">
        <v>495</v>
      </c>
      <c r="G16" s="130" t="s">
        <v>495</v>
      </c>
      <c r="H16" s="130" t="s">
        <v>495</v>
      </c>
      <c r="I16" s="129" t="s">
        <v>495</v>
      </c>
      <c r="J16" s="130" t="s">
        <v>495</v>
      </c>
      <c r="K16" s="130" t="s">
        <v>495</v>
      </c>
      <c r="L16" s="130" t="s">
        <v>495</v>
      </c>
      <c r="M16" s="130" t="s">
        <v>495</v>
      </c>
      <c r="N16" s="129" t="s">
        <v>495</v>
      </c>
      <c r="O16" s="128"/>
      <c r="P16" s="130" t="s">
        <v>495</v>
      </c>
      <c r="Q16" s="130" t="s">
        <v>495</v>
      </c>
      <c r="R16" s="130" t="s">
        <v>495</v>
      </c>
      <c r="S16" s="130" t="s">
        <v>495</v>
      </c>
      <c r="T16" s="129" t="s">
        <v>495</v>
      </c>
      <c r="U16" s="130" t="s">
        <v>495</v>
      </c>
      <c r="V16" s="130" t="s">
        <v>495</v>
      </c>
      <c r="W16" s="130" t="s">
        <v>495</v>
      </c>
      <c r="X16" s="130" t="s">
        <v>495</v>
      </c>
      <c r="Y16" s="129" t="s">
        <v>495</v>
      </c>
      <c r="Z16" s="130" t="s">
        <v>495</v>
      </c>
      <c r="AA16" s="130" t="s">
        <v>495</v>
      </c>
      <c r="AB16" s="130" t="s">
        <v>495</v>
      </c>
      <c r="AC16" s="130" t="s">
        <v>495</v>
      </c>
      <c r="AD16" s="129" t="s">
        <v>495</v>
      </c>
      <c r="AE16" s="131">
        <v>92000.56037088779</v>
      </c>
      <c r="AF16" s="131">
        <v>104550.82890000001</v>
      </c>
      <c r="AG16" s="131">
        <v>117313.78105919127</v>
      </c>
      <c r="AH16" s="131">
        <v>100749.38682761705</v>
      </c>
      <c r="AI16" s="132">
        <v>414614.55715769611</v>
      </c>
      <c r="AJ16" s="131">
        <v>97572.48555116856</v>
      </c>
      <c r="AK16" s="131">
        <v>111200.40643018171</v>
      </c>
      <c r="AL16" s="131">
        <v>118426.25075878356</v>
      </c>
      <c r="AM16" s="131">
        <v>86237.157759999987</v>
      </c>
      <c r="AN16" s="132">
        <v>413436.30050013377</v>
      </c>
      <c r="AO16" s="131">
        <v>72291.137189999994</v>
      </c>
      <c r="AP16" s="131">
        <v>77104.45158901719</v>
      </c>
      <c r="AQ16" s="131">
        <v>95542.630670143</v>
      </c>
      <c r="AR16" s="131">
        <v>83344.093892785488</v>
      </c>
      <c r="AS16" s="132">
        <v>328282.31334194564</v>
      </c>
      <c r="AT16" s="131">
        <v>82765.177139551393</v>
      </c>
      <c r="AU16" s="131">
        <v>94307.378636639594</v>
      </c>
      <c r="AV16" s="131">
        <v>95103.145988913093</v>
      </c>
      <c r="AW16" s="131">
        <v>88406.458221813984</v>
      </c>
      <c r="AX16" s="132">
        <v>360582.15998691809</v>
      </c>
      <c r="AY16" s="131">
        <v>86492.206549777038</v>
      </c>
      <c r="AZ16" s="131">
        <v>95019.931075550761</v>
      </c>
      <c r="BA16" s="131">
        <v>96133.211372488076</v>
      </c>
      <c r="BB16" s="131">
        <v>94832.285770309521</v>
      </c>
      <c r="BC16" s="132">
        <v>372477.63476812537</v>
      </c>
      <c r="BD16" s="131">
        <v>105066.61563387145</v>
      </c>
      <c r="BE16" s="131">
        <v>106222.16907584787</v>
      </c>
      <c r="BF16" s="131">
        <v>107978.79634551461</v>
      </c>
      <c r="BG16" s="131">
        <v>101540.79137599612</v>
      </c>
      <c r="BH16" s="132">
        <v>420808.37243123003</v>
      </c>
      <c r="BI16" s="131">
        <v>114042.26400382858</v>
      </c>
      <c r="BJ16" s="131">
        <v>123668.13723063581</v>
      </c>
      <c r="BK16" s="131">
        <v>126643.398533359</v>
      </c>
      <c r="BL16" s="131">
        <v>116578.00036604606</v>
      </c>
      <c r="BM16" s="132">
        <v>480931.8001338694</v>
      </c>
      <c r="BN16" s="131">
        <v>124639.225204605</v>
      </c>
      <c r="BO16" s="131">
        <v>131441.43440349578</v>
      </c>
      <c r="BP16" s="131">
        <v>155871.78389239596</v>
      </c>
      <c r="BQ16" s="131">
        <v>136375.87182878243</v>
      </c>
      <c r="BR16" s="132">
        <v>548328.31532927917</v>
      </c>
      <c r="BS16" s="131">
        <v>125611.22537467812</v>
      </c>
    </row>
    <row r="17" spans="1:71" s="56" customFormat="1" ht="13.5" customHeight="1">
      <c r="A17" s="127" t="s">
        <v>416</v>
      </c>
      <c r="B17" s="128"/>
      <c r="C17" s="129" t="s">
        <v>495</v>
      </c>
      <c r="D17" s="129" t="s">
        <v>495</v>
      </c>
      <c r="E17" s="130" t="s">
        <v>495</v>
      </c>
      <c r="F17" s="130" t="s">
        <v>495</v>
      </c>
      <c r="G17" s="130" t="s">
        <v>495</v>
      </c>
      <c r="H17" s="130" t="s">
        <v>495</v>
      </c>
      <c r="I17" s="129" t="s">
        <v>495</v>
      </c>
      <c r="J17" s="130" t="s">
        <v>495</v>
      </c>
      <c r="K17" s="130" t="s">
        <v>495</v>
      </c>
      <c r="L17" s="130" t="s">
        <v>495</v>
      </c>
      <c r="M17" s="130" t="s">
        <v>495</v>
      </c>
      <c r="N17" s="129" t="s">
        <v>495</v>
      </c>
      <c r="O17" s="128"/>
      <c r="P17" s="130" t="s">
        <v>495</v>
      </c>
      <c r="Q17" s="130" t="s">
        <v>495</v>
      </c>
      <c r="R17" s="130" t="s">
        <v>495</v>
      </c>
      <c r="S17" s="130" t="s">
        <v>495</v>
      </c>
      <c r="T17" s="129" t="s">
        <v>495</v>
      </c>
      <c r="U17" s="130" t="s">
        <v>495</v>
      </c>
      <c r="V17" s="130" t="s">
        <v>495</v>
      </c>
      <c r="W17" s="130" t="s">
        <v>495</v>
      </c>
      <c r="X17" s="130" t="s">
        <v>495</v>
      </c>
      <c r="Y17" s="129" t="s">
        <v>495</v>
      </c>
      <c r="Z17" s="130" t="s">
        <v>495</v>
      </c>
      <c r="AA17" s="130" t="s">
        <v>495</v>
      </c>
      <c r="AB17" s="130" t="s">
        <v>495</v>
      </c>
      <c r="AC17" s="130" t="s">
        <v>495</v>
      </c>
      <c r="AD17" s="129" t="s">
        <v>495</v>
      </c>
      <c r="AE17" s="131">
        <v>180473.46035000004</v>
      </c>
      <c r="AF17" s="131">
        <v>187429.109008</v>
      </c>
      <c r="AG17" s="131">
        <v>188738.96772515116</v>
      </c>
      <c r="AH17" s="131">
        <v>177182.70234855826</v>
      </c>
      <c r="AI17" s="132">
        <v>733824.23943170952</v>
      </c>
      <c r="AJ17" s="131">
        <v>197378.22341500549</v>
      </c>
      <c r="AK17" s="131">
        <v>212435.27345909202</v>
      </c>
      <c r="AL17" s="131">
        <v>211929.19406517554</v>
      </c>
      <c r="AM17" s="131">
        <v>204818.77002999999</v>
      </c>
      <c r="AN17" s="132">
        <v>826561.460969273</v>
      </c>
      <c r="AO17" s="131">
        <v>226097.65348000001</v>
      </c>
      <c r="AP17" s="131">
        <v>231927.77188497275</v>
      </c>
      <c r="AQ17" s="131">
        <v>248125.98575796219</v>
      </c>
      <c r="AR17" s="131">
        <v>234182.62750124684</v>
      </c>
      <c r="AS17" s="132">
        <v>940334.03862418188</v>
      </c>
      <c r="AT17" s="131">
        <v>254322.42617641352</v>
      </c>
      <c r="AU17" s="131">
        <v>267086.13349128905</v>
      </c>
      <c r="AV17" s="131">
        <v>271958.19266352581</v>
      </c>
      <c r="AW17" s="131">
        <v>263380.07680809824</v>
      </c>
      <c r="AX17" s="132">
        <v>1056746.8291393267</v>
      </c>
      <c r="AY17" s="131">
        <v>285709.80371370626</v>
      </c>
      <c r="AZ17" s="131">
        <v>288212.61307818192</v>
      </c>
      <c r="BA17" s="131">
        <v>297399.55812209431</v>
      </c>
      <c r="BB17" s="131">
        <v>287269.18581983453</v>
      </c>
      <c r="BC17" s="132">
        <v>1158591.1607338169</v>
      </c>
      <c r="BD17" s="131">
        <v>322259.69330798252</v>
      </c>
      <c r="BE17" s="131">
        <v>320612.51524520008</v>
      </c>
      <c r="BF17" s="131">
        <v>327152.95573342586</v>
      </c>
      <c r="BG17" s="131">
        <v>313204.59386897157</v>
      </c>
      <c r="BH17" s="132">
        <v>1283229.7581555801</v>
      </c>
      <c r="BI17" s="131">
        <v>343005.64800399198</v>
      </c>
      <c r="BJ17" s="131">
        <v>333878.17421652452</v>
      </c>
      <c r="BK17" s="131">
        <v>330904.25083924725</v>
      </c>
      <c r="BL17" s="131">
        <v>310554.94095349259</v>
      </c>
      <c r="BM17" s="132">
        <v>1318343.0140132564</v>
      </c>
      <c r="BN17" s="131">
        <v>348458.66766617092</v>
      </c>
      <c r="BO17" s="131">
        <v>354530.91579041479</v>
      </c>
      <c r="BP17" s="131">
        <v>353016.96597373713</v>
      </c>
      <c r="BQ17" s="131">
        <v>341556.3175333743</v>
      </c>
      <c r="BR17" s="132">
        <v>1397562.8669636971</v>
      </c>
      <c r="BS17" s="131">
        <v>327915.4779480155</v>
      </c>
    </row>
    <row r="18" spans="1:71" s="56" customFormat="1" ht="13.5" customHeight="1">
      <c r="A18" s="133"/>
      <c r="B18" s="134"/>
      <c r="C18" s="135"/>
      <c r="D18" s="135"/>
      <c r="E18" s="136"/>
      <c r="F18" s="136"/>
      <c r="G18" s="136"/>
      <c r="H18" s="136"/>
      <c r="I18" s="135"/>
      <c r="J18" s="136"/>
      <c r="K18" s="136"/>
      <c r="L18" s="136"/>
      <c r="M18" s="136"/>
      <c r="N18" s="135"/>
      <c r="O18" s="134"/>
      <c r="P18" s="136"/>
      <c r="Q18" s="136"/>
      <c r="R18" s="136"/>
      <c r="S18" s="136"/>
      <c r="T18" s="135"/>
      <c r="U18" s="136"/>
      <c r="V18" s="136"/>
      <c r="W18" s="136"/>
      <c r="X18" s="136"/>
      <c r="Y18" s="135"/>
      <c r="Z18" s="136"/>
      <c r="AA18" s="136"/>
      <c r="AB18" s="136"/>
      <c r="AC18" s="136"/>
      <c r="AD18" s="135"/>
      <c r="AE18" s="136"/>
      <c r="AF18" s="136"/>
      <c r="AG18" s="136"/>
      <c r="AH18" s="136"/>
      <c r="AI18" s="135"/>
      <c r="AJ18" s="136"/>
      <c r="AK18" s="136"/>
      <c r="AL18" s="136"/>
      <c r="AM18" s="136"/>
      <c r="AN18" s="135"/>
      <c r="AO18" s="136"/>
      <c r="AP18" s="136"/>
      <c r="AQ18" s="136"/>
      <c r="AR18" s="136"/>
      <c r="AS18" s="135"/>
      <c r="AT18" s="136"/>
      <c r="AU18" s="136"/>
      <c r="AV18" s="136"/>
      <c r="AW18" s="136"/>
      <c r="AX18" s="135"/>
      <c r="AY18" s="136"/>
      <c r="AZ18" s="136"/>
      <c r="BA18" s="136"/>
      <c r="BB18" s="136"/>
      <c r="BC18" s="135"/>
      <c r="BD18" s="136"/>
      <c r="BE18" s="136"/>
      <c r="BF18" s="136"/>
      <c r="BG18" s="136"/>
      <c r="BH18" s="135"/>
      <c r="BI18" s="136"/>
      <c r="BJ18" s="136"/>
      <c r="BK18" s="136"/>
      <c r="BL18" s="136"/>
      <c r="BM18" s="135"/>
      <c r="BN18" s="136"/>
      <c r="BO18" s="136"/>
      <c r="BP18" s="136"/>
      <c r="BQ18" s="136"/>
      <c r="BR18" s="135"/>
      <c r="BS18" s="136"/>
    </row>
    <row r="19" spans="1:71" s="56" customFormat="1" ht="13.5" customHeight="1">
      <c r="A19" s="133"/>
      <c r="B19" s="134"/>
      <c r="C19" s="135"/>
      <c r="D19" s="135"/>
      <c r="E19" s="136"/>
      <c r="F19" s="136"/>
      <c r="G19" s="136"/>
      <c r="H19" s="136"/>
      <c r="I19" s="135"/>
      <c r="J19" s="136"/>
      <c r="K19" s="136"/>
      <c r="L19" s="136"/>
      <c r="M19" s="136"/>
      <c r="N19" s="135"/>
      <c r="O19" s="134"/>
      <c r="P19" s="136"/>
      <c r="Q19" s="136"/>
      <c r="R19" s="136"/>
      <c r="S19" s="136"/>
      <c r="T19" s="135"/>
      <c r="U19" s="136"/>
      <c r="V19" s="136"/>
      <c r="W19" s="136"/>
      <c r="X19" s="136"/>
      <c r="Y19" s="135"/>
      <c r="Z19" s="136"/>
      <c r="AA19" s="136"/>
      <c r="AB19" s="136"/>
      <c r="AC19" s="136"/>
      <c r="AD19" s="135"/>
      <c r="AE19" s="136"/>
      <c r="AF19" s="136"/>
      <c r="AG19" s="136"/>
      <c r="AH19" s="136"/>
      <c r="AI19" s="135"/>
      <c r="AJ19" s="136"/>
      <c r="AK19" s="136"/>
      <c r="AL19" s="136"/>
      <c r="AM19" s="136"/>
      <c r="AN19" s="135"/>
      <c r="AO19" s="136"/>
      <c r="AP19" s="136"/>
      <c r="AQ19" s="136"/>
      <c r="AR19" s="136"/>
      <c r="AS19" s="135"/>
      <c r="AT19" s="136"/>
      <c r="AU19" s="136"/>
      <c r="AV19" s="136"/>
      <c r="AW19" s="136"/>
      <c r="AX19" s="135"/>
      <c r="AY19" s="136"/>
      <c r="AZ19" s="136"/>
      <c r="BA19" s="136"/>
      <c r="BB19" s="136"/>
      <c r="BC19" s="135"/>
      <c r="BD19" s="136"/>
      <c r="BE19" s="136"/>
      <c r="BF19" s="136"/>
      <c r="BG19" s="136"/>
      <c r="BH19" s="135"/>
      <c r="BI19" s="136"/>
      <c r="BJ19" s="136"/>
      <c r="BK19" s="136"/>
      <c r="BL19" s="136"/>
      <c r="BM19" s="135"/>
      <c r="BN19" s="136"/>
      <c r="BO19" s="136"/>
      <c r="BP19" s="136"/>
      <c r="BQ19" s="136"/>
      <c r="BR19" s="135"/>
      <c r="BS19" s="136"/>
    </row>
    <row r="20" spans="1:71" s="55" customFormat="1" ht="13.5" customHeight="1">
      <c r="A20" s="133"/>
      <c r="B20" s="134"/>
      <c r="C20" s="135"/>
      <c r="D20" s="135"/>
      <c r="E20" s="136"/>
      <c r="F20" s="136"/>
      <c r="G20" s="136"/>
      <c r="H20" s="136"/>
      <c r="I20" s="135"/>
      <c r="J20" s="136"/>
      <c r="K20" s="136"/>
      <c r="L20" s="136"/>
      <c r="M20" s="136"/>
      <c r="N20" s="135"/>
      <c r="O20" s="134"/>
      <c r="P20" s="136"/>
      <c r="Q20" s="136"/>
      <c r="R20" s="136"/>
      <c r="S20" s="136"/>
      <c r="T20" s="135"/>
      <c r="U20" s="136"/>
      <c r="V20" s="136"/>
      <c r="W20" s="136"/>
      <c r="X20" s="136"/>
      <c r="Y20" s="135"/>
      <c r="Z20" s="136"/>
      <c r="AA20" s="136"/>
      <c r="AB20" s="136"/>
      <c r="AC20" s="136"/>
      <c r="AD20" s="135"/>
      <c r="AE20" s="136"/>
      <c r="AF20" s="136"/>
      <c r="AG20" s="136"/>
      <c r="AH20" s="136"/>
      <c r="AI20" s="135"/>
      <c r="AJ20" s="136"/>
      <c r="AK20" s="136"/>
      <c r="AL20" s="136"/>
      <c r="AM20" s="136"/>
      <c r="AN20" s="135"/>
      <c r="AO20" s="136"/>
      <c r="AP20" s="136"/>
      <c r="AQ20" s="136"/>
      <c r="AR20" s="136"/>
      <c r="AS20" s="135"/>
      <c r="AT20" s="136"/>
      <c r="AU20" s="136"/>
      <c r="AV20" s="136"/>
      <c r="AW20" s="136"/>
      <c r="AX20" s="135"/>
      <c r="AY20" s="136"/>
      <c r="AZ20" s="136"/>
      <c r="BA20" s="136"/>
      <c r="BB20" s="136"/>
      <c r="BC20" s="135"/>
      <c r="BD20" s="136"/>
      <c r="BE20" s="136"/>
      <c r="BF20" s="136"/>
      <c r="BG20" s="136"/>
      <c r="BH20" s="135"/>
      <c r="BI20" s="136"/>
      <c r="BJ20" s="136"/>
      <c r="BK20" s="136"/>
      <c r="BL20" s="136"/>
      <c r="BM20" s="135"/>
      <c r="BN20" s="136"/>
      <c r="BO20" s="136"/>
      <c r="BP20" s="136"/>
      <c r="BQ20" s="136"/>
      <c r="BR20" s="135"/>
      <c r="BS20" s="136"/>
    </row>
    <row r="21" spans="1:71" s="70" customFormat="1" ht="13.5" customHeight="1">
      <c r="A21" s="137" t="s">
        <v>233</v>
      </c>
      <c r="B21" s="138"/>
      <c r="C21" s="139">
        <v>89328.173846714097</v>
      </c>
      <c r="D21" s="139">
        <v>92900.82573000039</v>
      </c>
      <c r="E21" s="140">
        <v>24275.448979999997</v>
      </c>
      <c r="F21" s="140">
        <v>25654.22824</v>
      </c>
      <c r="G21" s="140">
        <v>27663.694929999998</v>
      </c>
      <c r="H21" s="140">
        <v>30603.564367585579</v>
      </c>
      <c r="I21" s="139">
        <v>108196.93651758558</v>
      </c>
      <c r="J21" s="140">
        <v>30367.133929289128</v>
      </c>
      <c r="K21" s="140">
        <v>30947.001451915057</v>
      </c>
      <c r="L21" s="140">
        <v>31919.993770426157</v>
      </c>
      <c r="M21" s="140">
        <v>33611.129277542481</v>
      </c>
      <c r="N21" s="139">
        <v>117611.46378917285</v>
      </c>
      <c r="O21" s="138"/>
      <c r="P21" s="140">
        <v>28688.831799289117</v>
      </c>
      <c r="Q21" s="140">
        <v>28879.153441915056</v>
      </c>
      <c r="R21" s="140">
        <v>29498.744370426157</v>
      </c>
      <c r="S21" s="140">
        <v>30544.78643754248</v>
      </c>
      <c r="T21" s="139">
        <v>117611.51604917282</v>
      </c>
      <c r="U21" s="140">
        <v>28732.935155729232</v>
      </c>
      <c r="V21" s="140">
        <v>34745.414360000002</v>
      </c>
      <c r="W21" s="140">
        <v>37458.053137216601</v>
      </c>
      <c r="X21" s="140">
        <v>36573.48848</v>
      </c>
      <c r="Y21" s="139">
        <v>137509.89113294584</v>
      </c>
      <c r="Z21" s="140">
        <v>39789.577745583105</v>
      </c>
      <c r="AA21" s="140">
        <v>42359.538990000001</v>
      </c>
      <c r="AB21" s="140">
        <v>45501.409490000005</v>
      </c>
      <c r="AC21" s="140">
        <v>50760.896359999999</v>
      </c>
      <c r="AD21" s="139">
        <v>178411.42258558309</v>
      </c>
      <c r="AE21" s="140">
        <v>64853.901919999997</v>
      </c>
      <c r="AF21" s="140">
        <v>69377.326429999986</v>
      </c>
      <c r="AG21" s="140">
        <v>69756.206047887506</v>
      </c>
      <c r="AH21" s="140">
        <v>69137.355749783746</v>
      </c>
      <c r="AI21" s="139">
        <v>273124.79014767124</v>
      </c>
      <c r="AJ21" s="140">
        <v>70079.692022379299</v>
      </c>
      <c r="AK21" s="140">
        <v>79070.500560843691</v>
      </c>
      <c r="AL21" s="140">
        <v>72712.618683853274</v>
      </c>
      <c r="AM21" s="140">
        <v>70507.461409999989</v>
      </c>
      <c r="AN21" s="139">
        <v>292370.27267707622</v>
      </c>
      <c r="AO21" s="140">
        <v>69096.442060000001</v>
      </c>
      <c r="AP21" s="140">
        <v>74316.593605700007</v>
      </c>
      <c r="AQ21" s="140">
        <v>75276.038634628756</v>
      </c>
      <c r="AR21" s="140">
        <v>76601.821838400967</v>
      </c>
      <c r="AS21" s="139">
        <v>295290.8961387297</v>
      </c>
      <c r="AT21" s="140">
        <v>78520.485126363899</v>
      </c>
      <c r="AU21" s="140">
        <v>86808.129270020741</v>
      </c>
      <c r="AV21" s="140">
        <v>87937.967045364028</v>
      </c>
      <c r="AW21" s="140">
        <v>83846.494955219532</v>
      </c>
      <c r="AX21" s="139">
        <v>337113.8392069682</v>
      </c>
      <c r="AY21" s="140">
        <v>92356.000934953394</v>
      </c>
      <c r="AZ21" s="140">
        <v>95959.24719076074</v>
      </c>
      <c r="BA21" s="140">
        <v>95251.091351878655</v>
      </c>
      <c r="BB21" s="140">
        <v>90812.031835615679</v>
      </c>
      <c r="BC21" s="139">
        <v>374378.37131320848</v>
      </c>
      <c r="BD21" s="140">
        <v>101674.11101925005</v>
      </c>
      <c r="BE21" s="140">
        <v>105318.6924117851</v>
      </c>
      <c r="BF21" s="140">
        <v>110347.1457719687</v>
      </c>
      <c r="BG21" s="140">
        <v>101649.90444097578</v>
      </c>
      <c r="BH21" s="139">
        <v>418989.85364397959</v>
      </c>
      <c r="BI21" s="140">
        <v>111561.1578679722</v>
      </c>
      <c r="BJ21" s="140">
        <v>114838.32172516771</v>
      </c>
      <c r="BK21" s="140">
        <v>118399.04546430994</v>
      </c>
      <c r="BL21" s="140">
        <v>113974.54773170321</v>
      </c>
      <c r="BM21" s="139">
        <v>458773.07278915303</v>
      </c>
      <c r="BN21" s="140">
        <v>117883.37387879036</v>
      </c>
      <c r="BO21" s="140">
        <v>126444.19111477269</v>
      </c>
      <c r="BP21" s="140">
        <v>125348.80208321747</v>
      </c>
      <c r="BQ21" s="140">
        <v>124497.04813469028</v>
      </c>
      <c r="BR21" s="139">
        <v>494173.41521147074</v>
      </c>
      <c r="BS21" s="140">
        <v>123546.91157689338</v>
      </c>
    </row>
    <row r="22" spans="1:71" s="70" customFormat="1" ht="13.5" customHeight="1">
      <c r="A22" s="141" t="s">
        <v>119</v>
      </c>
      <c r="B22" s="128"/>
      <c r="C22" s="132">
        <v>17617.906489999998</v>
      </c>
      <c r="D22" s="132">
        <v>29720.238210000003</v>
      </c>
      <c r="E22" s="131">
        <v>8260.6178400000008</v>
      </c>
      <c r="F22" s="131">
        <v>9262.0925399999996</v>
      </c>
      <c r="G22" s="131">
        <v>10192.08943</v>
      </c>
      <c r="H22" s="131">
        <v>13472.955117585574</v>
      </c>
      <c r="I22" s="132">
        <v>41187.754927585578</v>
      </c>
      <c r="J22" s="131">
        <v>14930.290489289107</v>
      </c>
      <c r="K22" s="131">
        <v>15265.908971915056</v>
      </c>
      <c r="L22" s="131">
        <v>15318.359350426135</v>
      </c>
      <c r="M22" s="131">
        <v>16650.754176500006</v>
      </c>
      <c r="N22" s="132">
        <v>62165.532988130297</v>
      </c>
      <c r="O22" s="128"/>
      <c r="P22" s="131">
        <v>14930.510489289099</v>
      </c>
      <c r="Q22" s="131">
        <v>15265.908971915056</v>
      </c>
      <c r="R22" s="131">
        <v>15318.359350426135</v>
      </c>
      <c r="S22" s="131">
        <v>16650.754176500006</v>
      </c>
      <c r="T22" s="132">
        <v>62165.532988130297</v>
      </c>
      <c r="U22" s="131">
        <v>17722.410724457888</v>
      </c>
      <c r="V22" s="131">
        <v>22951.19454</v>
      </c>
      <c r="W22" s="131">
        <v>25824.482596176593</v>
      </c>
      <c r="X22" s="131">
        <v>25738.804400000001</v>
      </c>
      <c r="Y22" s="132">
        <v>92236.892260634486</v>
      </c>
      <c r="Z22" s="131">
        <v>28877.300033261912</v>
      </c>
      <c r="AA22" s="142">
        <v>31684.837960000001</v>
      </c>
      <c r="AB22" s="142">
        <v>34401.028340000004</v>
      </c>
      <c r="AC22" s="142">
        <v>40251.204939999996</v>
      </c>
      <c r="AD22" s="132">
        <v>135214.3712732619</v>
      </c>
      <c r="AE22" s="131">
        <v>54884.722959999992</v>
      </c>
      <c r="AF22" s="131">
        <v>58022.318399999989</v>
      </c>
      <c r="AG22" s="131">
        <v>59096.747176957506</v>
      </c>
      <c r="AH22" s="131">
        <v>59720.20147433455</v>
      </c>
      <c r="AI22" s="132">
        <v>231723.99001129201</v>
      </c>
      <c r="AJ22" s="131">
        <v>60907.343524289296</v>
      </c>
      <c r="AK22" s="131">
        <v>69463.800565868747</v>
      </c>
      <c r="AL22" s="131">
        <v>64035.436021787718</v>
      </c>
      <c r="AM22" s="131">
        <v>63033.53401000001</v>
      </c>
      <c r="AN22" s="132">
        <v>257440.11412194581</v>
      </c>
      <c r="AO22" s="131">
        <v>61669.351180000005</v>
      </c>
      <c r="AP22" s="131">
        <v>67236.931855700008</v>
      </c>
      <c r="AQ22" s="131">
        <v>66889.203669300012</v>
      </c>
      <c r="AR22" s="131">
        <v>69586.902678400991</v>
      </c>
      <c r="AS22" s="132">
        <v>265382.38953410095</v>
      </c>
      <c r="AT22" s="131">
        <v>71766.27355189588</v>
      </c>
      <c r="AU22" s="131">
        <v>79101.34657427005</v>
      </c>
      <c r="AV22" s="131">
        <v>79857.749851908346</v>
      </c>
      <c r="AW22" s="131">
        <v>76418.59284861428</v>
      </c>
      <c r="AX22" s="132">
        <v>307143.96282668854</v>
      </c>
      <c r="AY22" s="131">
        <v>84474.804359193455</v>
      </c>
      <c r="AZ22" s="131">
        <v>86880.846147165939</v>
      </c>
      <c r="BA22" s="131">
        <v>85659.256770644424</v>
      </c>
      <c r="BB22" s="131">
        <v>82447.961424444249</v>
      </c>
      <c r="BC22" s="132">
        <v>339462.86870144808</v>
      </c>
      <c r="BD22" s="131">
        <v>92435.146096746917</v>
      </c>
      <c r="BE22" s="131">
        <v>95671.145869589978</v>
      </c>
      <c r="BF22" s="131">
        <v>100282.01428101848</v>
      </c>
      <c r="BG22" s="131">
        <v>92987.976493905546</v>
      </c>
      <c r="BH22" s="132">
        <v>381376.28274126089</v>
      </c>
      <c r="BI22" s="131">
        <v>101555.4372080567</v>
      </c>
      <c r="BJ22" s="131">
        <v>105116.88244378289</v>
      </c>
      <c r="BK22" s="131">
        <v>108102.72974889427</v>
      </c>
      <c r="BL22" s="131">
        <v>104351.6480216796</v>
      </c>
      <c r="BM22" s="132">
        <v>419126.69742241345</v>
      </c>
      <c r="BN22" s="131">
        <v>107435.96884555891</v>
      </c>
      <c r="BO22" s="131">
        <v>114342.66427374381</v>
      </c>
      <c r="BP22" s="131">
        <v>112644.69461932476</v>
      </c>
      <c r="BQ22" s="131">
        <v>112464.29868214263</v>
      </c>
      <c r="BR22" s="132">
        <v>446887.62642077007</v>
      </c>
      <c r="BS22" s="131">
        <v>112141.10009418512</v>
      </c>
    </row>
    <row r="23" spans="1:71" s="70" customFormat="1" ht="13.5" customHeight="1">
      <c r="A23" s="141" t="s">
        <v>105</v>
      </c>
      <c r="B23" s="128"/>
      <c r="C23" s="132">
        <v>65668.53743000039</v>
      </c>
      <c r="D23" s="132">
        <v>52996.461090000375</v>
      </c>
      <c r="E23" s="143">
        <v>13093.930849999999</v>
      </c>
      <c r="F23" s="143">
        <v>12828.30445</v>
      </c>
      <c r="G23" s="143">
        <v>13239.054760000001</v>
      </c>
      <c r="H23" s="143">
        <v>11831.721280000003</v>
      </c>
      <c r="I23" s="132">
        <v>50993.011340000005</v>
      </c>
      <c r="J23" s="131">
        <v>11647.445340000018</v>
      </c>
      <c r="K23" s="131">
        <v>10783.660530000005</v>
      </c>
      <c r="L23" s="131">
        <v>10587.111530000006</v>
      </c>
      <c r="M23" s="131">
        <v>11239.728041042494</v>
      </c>
      <c r="N23" s="132">
        <v>44257.945441042517</v>
      </c>
      <c r="O23" s="128"/>
      <c r="P23" s="131">
        <v>11647.445340000018</v>
      </c>
      <c r="Q23" s="131">
        <v>10783.660530000005</v>
      </c>
      <c r="R23" s="131">
        <v>10587.111530000006</v>
      </c>
      <c r="S23" s="131">
        <v>11239.728041042494</v>
      </c>
      <c r="T23" s="132">
        <v>44257.945441042517</v>
      </c>
      <c r="U23" s="131">
        <v>9623.5011412713375</v>
      </c>
      <c r="V23" s="131">
        <v>9852.7050099999997</v>
      </c>
      <c r="W23" s="131">
        <v>9602.6675910400081</v>
      </c>
      <c r="X23" s="131">
        <v>8800.1791400000002</v>
      </c>
      <c r="Y23" s="132">
        <v>37879.052882311342</v>
      </c>
      <c r="Z23" s="131">
        <v>8945.298697294731</v>
      </c>
      <c r="AA23" s="142">
        <v>8256.7025599999997</v>
      </c>
      <c r="AB23" s="142">
        <v>8660.6860799999995</v>
      </c>
      <c r="AC23" s="142">
        <v>8434.1410999999989</v>
      </c>
      <c r="AD23" s="132">
        <v>34296.828437294731</v>
      </c>
      <c r="AE23" s="131">
        <v>7364.5380699999996</v>
      </c>
      <c r="AF23" s="131">
        <v>8550.7539199999974</v>
      </c>
      <c r="AG23" s="131">
        <v>7816.8371299999999</v>
      </c>
      <c r="AH23" s="131">
        <v>7120.5688808992982</v>
      </c>
      <c r="AI23" s="132">
        <v>30852.698220899299</v>
      </c>
      <c r="AJ23" s="131">
        <v>6971.7034370417914</v>
      </c>
      <c r="AK23" s="131">
        <v>6861.2409149865989</v>
      </c>
      <c r="AL23" s="131">
        <v>7118.4927845255652</v>
      </c>
      <c r="AM23" s="131">
        <v>6475.1767300000001</v>
      </c>
      <c r="AN23" s="132">
        <v>27426.613866553947</v>
      </c>
      <c r="AO23" s="131">
        <v>6490.6120000000001</v>
      </c>
      <c r="AP23" s="131">
        <v>6641.5091499999999</v>
      </c>
      <c r="AQ23" s="131">
        <v>7109.5801300000012</v>
      </c>
      <c r="AR23" s="131">
        <v>6443.8633999999984</v>
      </c>
      <c r="AS23" s="132">
        <v>26685.564399999999</v>
      </c>
      <c r="AT23" s="131">
        <v>6149.1362600759812</v>
      </c>
      <c r="AU23" s="131">
        <v>6629.3992195958699</v>
      </c>
      <c r="AV23" s="131">
        <v>7377.7643611271305</v>
      </c>
      <c r="AW23" s="131">
        <v>6708.5773876862195</v>
      </c>
      <c r="AX23" s="132">
        <v>26864.877228485198</v>
      </c>
      <c r="AY23" s="131">
        <v>7045.4580740370156</v>
      </c>
      <c r="AZ23" s="131">
        <v>7907.5972519247725</v>
      </c>
      <c r="BA23" s="131">
        <v>7370.5610700547641</v>
      </c>
      <c r="BB23" s="131">
        <v>6925.1915455013568</v>
      </c>
      <c r="BC23" s="132">
        <v>29248.807941517909</v>
      </c>
      <c r="BD23" s="131">
        <v>7626.7620456768273</v>
      </c>
      <c r="BE23" s="131">
        <v>7652.117848943969</v>
      </c>
      <c r="BF23" s="131">
        <v>8279.2182084288561</v>
      </c>
      <c r="BG23" s="131">
        <v>7733.8121491516649</v>
      </c>
      <c r="BH23" s="132">
        <v>31291.91025220132</v>
      </c>
      <c r="BI23" s="131">
        <v>8953.3869012739069</v>
      </c>
      <c r="BJ23" s="131">
        <v>8202.638538580919</v>
      </c>
      <c r="BK23" s="131">
        <v>8849.0974377293169</v>
      </c>
      <c r="BL23" s="131">
        <v>8296.2186401570179</v>
      </c>
      <c r="BM23" s="132">
        <v>34301.341517741166</v>
      </c>
      <c r="BN23" s="131">
        <v>8964.2841814700587</v>
      </c>
      <c r="BO23" s="131">
        <v>10365.400726154201</v>
      </c>
      <c r="BP23" s="131">
        <v>10662.144995059598</v>
      </c>
      <c r="BQ23" s="131">
        <v>10166.3384247577</v>
      </c>
      <c r="BR23" s="132">
        <v>40158.168327441555</v>
      </c>
      <c r="BS23" s="131">
        <v>9666.5025752036727</v>
      </c>
    </row>
    <row r="24" spans="1:71" s="56" customFormat="1" ht="13.5" customHeight="1">
      <c r="A24" s="141" t="s">
        <v>114</v>
      </c>
      <c r="B24" s="128"/>
      <c r="C24" s="132">
        <v>6041.7299267137087</v>
      </c>
      <c r="D24" s="132">
        <v>10184.126429999997</v>
      </c>
      <c r="E24" s="143">
        <v>2920.9002899999978</v>
      </c>
      <c r="F24" s="143">
        <v>3563.8312499999988</v>
      </c>
      <c r="G24" s="143">
        <v>4232.5507399999997</v>
      </c>
      <c r="H24" s="143">
        <v>5298.8879699999998</v>
      </c>
      <c r="I24" s="132">
        <v>16016.170249999996</v>
      </c>
      <c r="J24" s="131">
        <v>3789.3981000000013</v>
      </c>
      <c r="K24" s="131">
        <v>4897.4319499999983</v>
      </c>
      <c r="L24" s="131">
        <v>6014.5228900000184</v>
      </c>
      <c r="M24" s="131">
        <v>5720.6470599999811</v>
      </c>
      <c r="N24" s="132">
        <v>11187.985360000041</v>
      </c>
      <c r="O24" s="128"/>
      <c r="P24" s="131">
        <v>2110.8759700000014</v>
      </c>
      <c r="Q24" s="131">
        <v>2829.5839399999982</v>
      </c>
      <c r="R24" s="131">
        <v>3593.2734900000187</v>
      </c>
      <c r="S24" s="131">
        <v>2654.3042199999813</v>
      </c>
      <c r="T24" s="132">
        <v>11188.037620000001</v>
      </c>
      <c r="U24" s="131">
        <v>1387.0232900000055</v>
      </c>
      <c r="V24" s="131">
        <v>1941.5148100000006</v>
      </c>
      <c r="W24" s="131">
        <v>2030.9029500000011</v>
      </c>
      <c r="X24" s="131">
        <v>2034.5049399999989</v>
      </c>
      <c r="Y24" s="132">
        <v>7393.9459900000056</v>
      </c>
      <c r="Z24" s="131">
        <v>1966.9790150264594</v>
      </c>
      <c r="AA24" s="142">
        <v>2417.9984700000009</v>
      </c>
      <c r="AB24" s="142">
        <v>2439.6950700000011</v>
      </c>
      <c r="AC24" s="142">
        <v>2075.5503200000003</v>
      </c>
      <c r="AD24" s="132">
        <v>8900.2228750264621</v>
      </c>
      <c r="AE24" s="131">
        <v>2604.6408899999997</v>
      </c>
      <c r="AF24" s="131">
        <v>2804.2538899999995</v>
      </c>
      <c r="AG24" s="131">
        <v>2842.6217409299998</v>
      </c>
      <c r="AH24" s="131">
        <v>2296.5853945499084</v>
      </c>
      <c r="AI24" s="132">
        <v>10548.101915479907</v>
      </c>
      <c r="AJ24" s="131">
        <v>5587.1176072168282</v>
      </c>
      <c r="AK24" s="131">
        <v>6707.287799967412</v>
      </c>
      <c r="AL24" s="131">
        <v>6679.0523370100009</v>
      </c>
      <c r="AM24" s="131">
        <v>6462.7979100000002</v>
      </c>
      <c r="AN24" s="132">
        <v>7503.5446885764914</v>
      </c>
      <c r="AO24" s="131">
        <v>936.47935000000007</v>
      </c>
      <c r="AP24" s="131">
        <v>438.15275000000008</v>
      </c>
      <c r="AQ24" s="131">
        <v>1277.3493100000001</v>
      </c>
      <c r="AR24" s="131">
        <v>571.05575999999974</v>
      </c>
      <c r="AS24" s="132">
        <v>3222.9422046287627</v>
      </c>
      <c r="AT24" s="131">
        <v>605.07531439207003</v>
      </c>
      <c r="AU24" s="131">
        <v>1078.1726561548128</v>
      </c>
      <c r="AV24" s="131">
        <v>702.45283232854013</v>
      </c>
      <c r="AW24" s="131">
        <v>719.29834891904113</v>
      </c>
      <c r="AX24" s="132">
        <v>3104.9991517944636</v>
      </c>
      <c r="AY24" s="131">
        <v>835.73850172292805</v>
      </c>
      <c r="AZ24" s="131">
        <v>1170.8037916700237</v>
      </c>
      <c r="BA24" s="131">
        <v>2221.2735111794623</v>
      </c>
      <c r="BB24" s="131">
        <v>1438.8788656700808</v>
      </c>
      <c r="BC24" s="132">
        <v>5666.6946702424948</v>
      </c>
      <c r="BD24" s="131">
        <v>1612.2028768262981</v>
      </c>
      <c r="BE24" s="131">
        <v>1995.4286932511538</v>
      </c>
      <c r="BF24" s="131">
        <v>1785.9132825213781</v>
      </c>
      <c r="BG24" s="131">
        <v>928.11579791857116</v>
      </c>
      <c r="BH24" s="132">
        <v>6321.6606505174013</v>
      </c>
      <c r="BI24" s="131">
        <v>1052.3337586416033</v>
      </c>
      <c r="BJ24" s="131">
        <v>1518.8007428039027</v>
      </c>
      <c r="BK24" s="131">
        <v>1447.218277686354</v>
      </c>
      <c r="BL24" s="131">
        <v>1326.6810698665827</v>
      </c>
      <c r="BM24" s="132">
        <v>5345.0338489984424</v>
      </c>
      <c r="BN24" s="131">
        <v>1483.1208517613989</v>
      </c>
      <c r="BO24" s="131">
        <v>1736.1261148746789</v>
      </c>
      <c r="BP24" s="131">
        <v>2041.9624688331057</v>
      </c>
      <c r="BQ24" s="131">
        <v>1866.411027789946</v>
      </c>
      <c r="BR24" s="132">
        <v>7127.6204632591298</v>
      </c>
      <c r="BS24" s="131">
        <v>1739.308907504593</v>
      </c>
    </row>
    <row r="25" spans="1:71" s="56" customFormat="1" ht="13.5" customHeight="1">
      <c r="A25" s="144"/>
      <c r="B25" s="134"/>
      <c r="C25" s="135"/>
      <c r="D25" s="135"/>
      <c r="E25" s="145"/>
      <c r="F25" s="145"/>
      <c r="G25" s="145"/>
      <c r="H25" s="145"/>
      <c r="I25" s="135"/>
      <c r="J25" s="136"/>
      <c r="K25" s="136"/>
      <c r="L25" s="136"/>
      <c r="M25" s="136"/>
      <c r="N25" s="135"/>
      <c r="O25" s="134"/>
      <c r="P25" s="136"/>
      <c r="Q25" s="136"/>
      <c r="R25" s="136"/>
      <c r="S25" s="136"/>
      <c r="T25" s="135"/>
      <c r="U25" s="136"/>
      <c r="V25" s="136"/>
      <c r="W25" s="136"/>
      <c r="X25" s="136"/>
      <c r="Y25" s="135"/>
      <c r="Z25" s="136"/>
      <c r="AA25" s="136"/>
      <c r="AB25" s="136"/>
      <c r="AC25" s="136"/>
      <c r="AD25" s="135"/>
      <c r="AE25" s="136"/>
      <c r="AF25" s="136"/>
      <c r="AG25" s="136"/>
      <c r="AH25" s="136"/>
      <c r="AI25" s="135"/>
      <c r="AJ25" s="136"/>
      <c r="AK25" s="136"/>
      <c r="AL25" s="136"/>
      <c r="AM25" s="136"/>
      <c r="AN25" s="135"/>
      <c r="AO25" s="136"/>
      <c r="AP25" s="136"/>
      <c r="AQ25" s="136"/>
      <c r="AR25" s="136"/>
      <c r="AS25" s="135"/>
      <c r="AT25" s="136"/>
      <c r="AU25" s="136"/>
      <c r="AV25" s="136"/>
      <c r="AW25" s="136"/>
      <c r="AX25" s="135"/>
      <c r="AY25" s="136"/>
      <c r="AZ25" s="136"/>
      <c r="BA25" s="136"/>
      <c r="BB25" s="136"/>
      <c r="BC25" s="135"/>
      <c r="BD25" s="136"/>
      <c r="BE25" s="136"/>
      <c r="BF25" s="136"/>
      <c r="BG25" s="136"/>
      <c r="BH25" s="135"/>
      <c r="BI25" s="136"/>
      <c r="BJ25" s="136"/>
      <c r="BK25" s="136"/>
      <c r="BL25" s="136"/>
      <c r="BM25" s="135"/>
      <c r="BN25" s="136"/>
      <c r="BO25" s="136"/>
      <c r="BP25" s="136"/>
      <c r="BQ25" s="136"/>
      <c r="BR25" s="135"/>
      <c r="BS25" s="136"/>
    </row>
    <row r="26" spans="1:71" s="56" customFormat="1" ht="13.5" customHeight="1">
      <c r="A26" s="120" t="s">
        <v>556</v>
      </c>
      <c r="B26" s="138"/>
      <c r="C26" s="139"/>
      <c r="D26" s="139"/>
      <c r="E26" s="146"/>
      <c r="F26" s="146"/>
      <c r="G26" s="146"/>
      <c r="H26" s="146"/>
      <c r="I26" s="139"/>
      <c r="J26" s="140"/>
      <c r="K26" s="140"/>
      <c r="L26" s="140"/>
      <c r="M26" s="140"/>
      <c r="N26" s="139"/>
      <c r="O26" s="138"/>
      <c r="P26" s="140"/>
      <c r="Q26" s="140"/>
      <c r="R26" s="140"/>
      <c r="S26" s="140"/>
      <c r="T26" s="139"/>
      <c r="U26" s="140"/>
      <c r="V26" s="140"/>
      <c r="W26" s="140"/>
      <c r="X26" s="140"/>
      <c r="Y26" s="139"/>
      <c r="Z26" s="140"/>
      <c r="AA26" s="140"/>
      <c r="AB26" s="140"/>
      <c r="AC26" s="140"/>
      <c r="AD26" s="139"/>
      <c r="AE26" s="140"/>
      <c r="AF26" s="140"/>
      <c r="AG26" s="140"/>
      <c r="AH26" s="140"/>
      <c r="AI26" s="139"/>
      <c r="AJ26" s="140"/>
      <c r="AK26" s="140"/>
      <c r="AL26" s="140"/>
      <c r="AM26" s="140"/>
      <c r="AN26" s="139"/>
      <c r="AO26" s="140"/>
      <c r="AP26" s="140"/>
      <c r="AQ26" s="140"/>
      <c r="AR26" s="140"/>
      <c r="AS26" s="139"/>
      <c r="AT26" s="140"/>
      <c r="AU26" s="140"/>
      <c r="AV26" s="140"/>
      <c r="AW26" s="140"/>
      <c r="AX26" s="139"/>
      <c r="AY26" s="140"/>
      <c r="AZ26" s="140"/>
      <c r="BA26" s="140"/>
      <c r="BB26" s="140"/>
      <c r="BC26" s="139"/>
      <c r="BD26" s="140"/>
      <c r="BE26" s="140"/>
      <c r="BF26" s="140"/>
      <c r="BG26" s="140"/>
      <c r="BH26" s="139"/>
      <c r="BI26" s="140"/>
      <c r="BJ26" s="140"/>
      <c r="BK26" s="140"/>
      <c r="BL26" s="140"/>
      <c r="BM26" s="139"/>
      <c r="BN26" s="140"/>
      <c r="BO26" s="140"/>
      <c r="BP26" s="140"/>
      <c r="BQ26" s="140"/>
      <c r="BR26" s="139"/>
      <c r="BS26" s="140"/>
    </row>
    <row r="27" spans="1:71" s="55" customFormat="1" ht="13.5" customHeight="1">
      <c r="A27" s="137"/>
      <c r="B27" s="138"/>
      <c r="C27" s="139"/>
      <c r="D27" s="139"/>
      <c r="E27" s="146"/>
      <c r="F27" s="146"/>
      <c r="G27" s="146"/>
      <c r="H27" s="146"/>
      <c r="I27" s="139"/>
      <c r="J27" s="140"/>
      <c r="K27" s="140"/>
      <c r="L27" s="140"/>
      <c r="M27" s="140"/>
      <c r="N27" s="139"/>
      <c r="O27" s="138"/>
      <c r="P27" s="140"/>
      <c r="Q27" s="140"/>
      <c r="R27" s="140"/>
      <c r="S27" s="140"/>
      <c r="T27" s="139"/>
      <c r="U27" s="140"/>
      <c r="V27" s="140"/>
      <c r="W27" s="140"/>
      <c r="X27" s="140"/>
      <c r="Y27" s="139"/>
      <c r="Z27" s="140"/>
      <c r="AA27" s="140"/>
      <c r="AB27" s="140"/>
      <c r="AC27" s="140"/>
      <c r="AD27" s="139"/>
      <c r="AE27" s="140"/>
      <c r="AF27" s="147"/>
      <c r="AG27" s="147"/>
      <c r="AH27" s="147"/>
      <c r="AI27" s="139"/>
      <c r="AJ27" s="140"/>
      <c r="AK27" s="140"/>
      <c r="AL27" s="140"/>
      <c r="AM27" s="140"/>
      <c r="AN27" s="139"/>
      <c r="AO27" s="140"/>
      <c r="AP27" s="140"/>
      <c r="AQ27" s="140"/>
      <c r="AR27" s="140"/>
      <c r="AS27" s="139"/>
      <c r="AT27" s="148"/>
      <c r="AU27" s="148"/>
      <c r="AV27" s="148"/>
      <c r="AW27" s="148"/>
      <c r="AX27" s="139"/>
      <c r="AY27" s="148"/>
      <c r="AZ27" s="148"/>
      <c r="BA27" s="148"/>
      <c r="BB27" s="148"/>
      <c r="BC27" s="139"/>
      <c r="BD27" s="148"/>
      <c r="BE27" s="148"/>
      <c r="BF27" s="148"/>
      <c r="BG27" s="148"/>
      <c r="BH27" s="139"/>
      <c r="BI27" s="148"/>
      <c r="BJ27" s="148"/>
      <c r="BK27" s="148"/>
      <c r="BL27" s="148"/>
      <c r="BM27" s="139"/>
      <c r="BN27" s="148"/>
      <c r="BO27" s="148"/>
      <c r="BP27" s="148"/>
      <c r="BQ27" s="148"/>
      <c r="BR27" s="139"/>
      <c r="BS27" s="148"/>
    </row>
    <row r="28" spans="1:71" s="55" customFormat="1" ht="13.5" customHeight="1">
      <c r="A28" s="137" t="s">
        <v>120</v>
      </c>
      <c r="B28" s="138"/>
      <c r="C28" s="139">
        <v>514470.2704200049</v>
      </c>
      <c r="D28" s="139">
        <v>576884.08222442411</v>
      </c>
      <c r="E28" s="146">
        <v>166827.05550999998</v>
      </c>
      <c r="F28" s="146">
        <v>173741.50652</v>
      </c>
      <c r="G28" s="146">
        <v>185596.15569000004</v>
      </c>
      <c r="H28" s="146">
        <v>177542.11203000002</v>
      </c>
      <c r="I28" s="139">
        <v>703706.82974999992</v>
      </c>
      <c r="J28" s="140">
        <v>191433.66410999995</v>
      </c>
      <c r="K28" s="140">
        <v>198750.46356</v>
      </c>
      <c r="L28" s="140">
        <v>199811.47938999999</v>
      </c>
      <c r="M28" s="140">
        <v>210021.39294000005</v>
      </c>
      <c r="N28" s="139">
        <v>800017</v>
      </c>
      <c r="O28" s="138"/>
      <c r="P28" s="140">
        <v>193112.18644999995</v>
      </c>
      <c r="Q28" s="140">
        <v>200818.31156999999</v>
      </c>
      <c r="R28" s="140">
        <v>202232.72879000002</v>
      </c>
      <c r="S28" s="140">
        <v>213087.73577999999</v>
      </c>
      <c r="T28" s="139">
        <v>809250.96259000001</v>
      </c>
      <c r="U28" s="140">
        <v>215771.48613415108</v>
      </c>
      <c r="V28" s="140">
        <v>234324.8187938701</v>
      </c>
      <c r="W28" s="140">
        <v>246500.23965135039</v>
      </c>
      <c r="X28" s="140">
        <v>230523.28346644534</v>
      </c>
      <c r="Y28" s="139">
        <v>927119.82804581686</v>
      </c>
      <c r="Z28" s="140">
        <v>244821.76995489083</v>
      </c>
      <c r="AA28" s="140">
        <v>264793.07762</v>
      </c>
      <c r="AB28" s="140">
        <v>345211.90019007167</v>
      </c>
      <c r="AC28" s="140">
        <v>362549.13055</v>
      </c>
      <c r="AD28" s="139">
        <v>1217375.8783149626</v>
      </c>
      <c r="AE28" s="140">
        <v>395719.7050308878</v>
      </c>
      <c r="AF28" s="140">
        <v>423065.28558958601</v>
      </c>
      <c r="AG28" s="140">
        <v>443963.02531801729</v>
      </c>
      <c r="AH28" s="140">
        <v>414691.34264985134</v>
      </c>
      <c r="AI28" s="139">
        <v>1677439.3585883423</v>
      </c>
      <c r="AJ28" s="140">
        <v>438012.34537111118</v>
      </c>
      <c r="AK28" s="140">
        <v>482635.36103418167</v>
      </c>
      <c r="AL28" s="140">
        <v>487809.59961571347</v>
      </c>
      <c r="AM28" s="140">
        <v>440254.21329999994</v>
      </c>
      <c r="AN28" s="139">
        <v>1848711.5193210065</v>
      </c>
      <c r="AO28" s="140">
        <v>442253.00384999986</v>
      </c>
      <c r="AP28" s="140">
        <v>461096.91831968975</v>
      </c>
      <c r="AQ28" s="140">
        <v>503242.88278840535</v>
      </c>
      <c r="AR28" s="140">
        <v>469543.54809176718</v>
      </c>
      <c r="AS28" s="139">
        <v>1876136.353049862</v>
      </c>
      <c r="AT28" s="140">
        <v>496045.40090640436</v>
      </c>
      <c r="AU28" s="140">
        <v>530717.40216523176</v>
      </c>
      <c r="AV28" s="140">
        <v>546304.15913328098</v>
      </c>
      <c r="AW28" s="140">
        <v>521065.71454013622</v>
      </c>
      <c r="AX28" s="139">
        <v>2094132.6767450534</v>
      </c>
      <c r="AY28" s="140">
        <v>557724.07171201636</v>
      </c>
      <c r="AZ28" s="140">
        <v>575972.30066465761</v>
      </c>
      <c r="BA28" s="140">
        <v>589984.08733544289</v>
      </c>
      <c r="BB28" s="140">
        <v>570980.87553081382</v>
      </c>
      <c r="BC28" s="139">
        <v>2294661.3352429308</v>
      </c>
      <c r="BD28" s="140">
        <v>640519.00569315255</v>
      </c>
      <c r="BE28" s="140">
        <v>644497.30751311127</v>
      </c>
      <c r="BF28" s="140">
        <v>665913.33107578417</v>
      </c>
      <c r="BG28" s="140">
        <v>629262.25893146417</v>
      </c>
      <c r="BH28" s="139">
        <v>2580191.9032135122</v>
      </c>
      <c r="BI28" s="140">
        <v>705219.02654884174</v>
      </c>
      <c r="BJ28" s="140">
        <v>726598.81089917582</v>
      </c>
      <c r="BK28" s="140">
        <v>737013.49467342929</v>
      </c>
      <c r="BL28" s="140">
        <v>705457.48269212886</v>
      </c>
      <c r="BM28" s="139">
        <v>2874288.8148135757</v>
      </c>
      <c r="BN28" s="140">
        <v>756415.18772676296</v>
      </c>
      <c r="BO28" s="140">
        <v>785897.04824680474</v>
      </c>
      <c r="BP28" s="140">
        <v>815938.96585068584</v>
      </c>
      <c r="BQ28" s="140">
        <v>776747.22064067121</v>
      </c>
      <c r="BR28" s="139">
        <v>3134998.4224649249</v>
      </c>
      <c r="BS28" s="140">
        <v>768867.18303891364</v>
      </c>
    </row>
    <row r="29" spans="1:71" s="70" customFormat="1" ht="13.5" customHeight="1">
      <c r="A29" s="141" t="s">
        <v>121</v>
      </c>
      <c r="B29" s="128"/>
      <c r="C29" s="132">
        <v>369714.22535731719</v>
      </c>
      <c r="D29" s="132">
        <v>405026.72444321413</v>
      </c>
      <c r="E29" s="143">
        <v>112896.33955205139</v>
      </c>
      <c r="F29" s="143">
        <v>116388.40968906129</v>
      </c>
      <c r="G29" s="143">
        <v>120288.44017000022</v>
      </c>
      <c r="H29" s="143">
        <v>118571.66719000014</v>
      </c>
      <c r="I29" s="132">
        <v>468144.85660111299</v>
      </c>
      <c r="J29" s="131">
        <v>128881.40277000013</v>
      </c>
      <c r="K29" s="131">
        <v>128900.71041999987</v>
      </c>
      <c r="L29" s="131">
        <v>128785.80383999982</v>
      </c>
      <c r="M29" s="131">
        <v>141919.08297000016</v>
      </c>
      <c r="N29" s="132">
        <v>528487</v>
      </c>
      <c r="O29" s="128"/>
      <c r="P29" s="131">
        <v>129011.96995000013</v>
      </c>
      <c r="Q29" s="131">
        <v>129089.72992999987</v>
      </c>
      <c r="R29" s="131">
        <v>128966.38354999982</v>
      </c>
      <c r="S29" s="131">
        <v>142188.48286000016</v>
      </c>
      <c r="T29" s="132">
        <v>529256.56628999999</v>
      </c>
      <c r="U29" s="131">
        <v>144164.49161947906</v>
      </c>
      <c r="V29" s="131">
        <v>150853.92144369998</v>
      </c>
      <c r="W29" s="131">
        <v>161069.40869420045</v>
      </c>
      <c r="X29" s="131">
        <v>152175.42197622062</v>
      </c>
      <c r="Y29" s="132">
        <v>608263.24373360001</v>
      </c>
      <c r="Z29" s="131">
        <v>164436.30092983702</v>
      </c>
      <c r="AA29" s="142">
        <v>173307.59783999997</v>
      </c>
      <c r="AB29" s="142">
        <v>195265.68656818263</v>
      </c>
      <c r="AC29" s="142">
        <v>206282.04785043217</v>
      </c>
      <c r="AD29" s="132">
        <v>739291.63318845187</v>
      </c>
      <c r="AE29" s="131">
        <v>222907.29803845476</v>
      </c>
      <c r="AF29" s="131">
        <v>232843.23757000003</v>
      </c>
      <c r="AG29" s="131">
        <v>240601.05994346627</v>
      </c>
      <c r="AH29" s="131">
        <v>238135.78761014092</v>
      </c>
      <c r="AI29" s="132">
        <v>934487.38316206192</v>
      </c>
      <c r="AJ29" s="131">
        <v>258795.00385742402</v>
      </c>
      <c r="AK29" s="131">
        <v>271596.01095340034</v>
      </c>
      <c r="AL29" s="131">
        <v>265978.88279618474</v>
      </c>
      <c r="AM29" s="131">
        <v>245154.20631000001</v>
      </c>
      <c r="AN29" s="132">
        <v>1041524.1039170091</v>
      </c>
      <c r="AO29" s="131">
        <v>259661.19214999999</v>
      </c>
      <c r="AP29" s="131">
        <v>263299.38656972675</v>
      </c>
      <c r="AQ29" s="131">
        <v>281476.3658095834</v>
      </c>
      <c r="AR29" s="131">
        <v>263969.14183565479</v>
      </c>
      <c r="AS29" s="132">
        <v>1068406.086364965</v>
      </c>
      <c r="AT29" s="131">
        <v>292091.75387558941</v>
      </c>
      <c r="AU29" s="131">
        <v>300957.05948400137</v>
      </c>
      <c r="AV29" s="131">
        <v>315237.96373468131</v>
      </c>
      <c r="AW29" s="131">
        <v>301228.23425858206</v>
      </c>
      <c r="AX29" s="132">
        <v>1209515.0113528541</v>
      </c>
      <c r="AY29" s="131">
        <v>328960.992505926</v>
      </c>
      <c r="AZ29" s="131">
        <v>335309.50767611363</v>
      </c>
      <c r="BA29" s="131">
        <v>344125.56110936904</v>
      </c>
      <c r="BB29" s="131">
        <v>334191.23450052133</v>
      </c>
      <c r="BC29" s="132">
        <v>1342587.2957919301</v>
      </c>
      <c r="BD29" s="131">
        <v>382612.87386107474</v>
      </c>
      <c r="BE29" s="131">
        <v>379255.60712340072</v>
      </c>
      <c r="BF29" s="131">
        <v>397513.88510414708</v>
      </c>
      <c r="BG29" s="131">
        <v>374548.44982135535</v>
      </c>
      <c r="BH29" s="132">
        <v>1533930.8159099778</v>
      </c>
      <c r="BI29" s="131">
        <v>424076.02571149694</v>
      </c>
      <c r="BJ29" s="131">
        <v>420132.94723687373</v>
      </c>
      <c r="BK29" s="131">
        <v>430169.65481586289</v>
      </c>
      <c r="BL29" s="131">
        <v>402389.57029922126</v>
      </c>
      <c r="BM29" s="132">
        <v>1676768.1980634548</v>
      </c>
      <c r="BN29" s="131">
        <v>447601.29925485229</v>
      </c>
      <c r="BO29" s="131">
        <v>460825.11608373711</v>
      </c>
      <c r="BP29" s="131">
        <v>484498.69447500189</v>
      </c>
      <c r="BQ29" s="131">
        <v>459672.04513034073</v>
      </c>
      <c r="BR29" s="132">
        <v>1852597.1549439318</v>
      </c>
      <c r="BS29" s="131">
        <v>477671.82672241254</v>
      </c>
    </row>
    <row r="30" spans="1:71" s="70" customFormat="1" ht="13.5" customHeight="1">
      <c r="A30" s="141" t="s">
        <v>122</v>
      </c>
      <c r="B30" s="128"/>
      <c r="C30" s="132">
        <v>139019.54192100538</v>
      </c>
      <c r="D30" s="132">
        <v>164631.56367216448</v>
      </c>
      <c r="E30" s="143">
        <v>52470.644117948585</v>
      </c>
      <c r="F30" s="143">
        <v>55709.691450938742</v>
      </c>
      <c r="G30" s="143">
        <v>62967.057889999807</v>
      </c>
      <c r="H30" s="143">
        <v>57439.330749999855</v>
      </c>
      <c r="I30" s="132">
        <v>228586.724208887</v>
      </c>
      <c r="J30" s="131">
        <v>60574.680129999833</v>
      </c>
      <c r="K30" s="131">
        <v>67648.049340000129</v>
      </c>
      <c r="L30" s="131">
        <v>68971.891120000204</v>
      </c>
      <c r="M30" s="131">
        <v>65986.379409999819</v>
      </c>
      <c r="N30" s="132">
        <v>263181</v>
      </c>
      <c r="O30" s="128"/>
      <c r="P30" s="131">
        <v>61039.461539999837</v>
      </c>
      <c r="Q30" s="131">
        <v>68210.026880000136</v>
      </c>
      <c r="R30" s="131">
        <v>69614.477690000203</v>
      </c>
      <c r="S30" s="131">
        <v>66956.246919999816</v>
      </c>
      <c r="T30" s="132">
        <v>265820.21302999998</v>
      </c>
      <c r="U30" s="131">
        <v>68487.683182249413</v>
      </c>
      <c r="V30" s="131">
        <v>80076.440212219037</v>
      </c>
      <c r="W30" s="131">
        <v>81948.429604709541</v>
      </c>
      <c r="X30" s="131">
        <v>75254.937341177618</v>
      </c>
      <c r="Y30" s="132">
        <v>305767.49034035561</v>
      </c>
      <c r="Z30" s="131">
        <v>77060.345839999994</v>
      </c>
      <c r="AA30" s="142">
        <v>87234.52294000001</v>
      </c>
      <c r="AB30" s="142">
        <v>144767.72006188909</v>
      </c>
      <c r="AC30" s="142">
        <v>150121.52308956787</v>
      </c>
      <c r="AD30" s="132">
        <v>459184.11193145695</v>
      </c>
      <c r="AE30" s="131">
        <v>167966.47222243305</v>
      </c>
      <c r="AF30" s="131">
        <v>184706.544959586</v>
      </c>
      <c r="AG30" s="131">
        <v>197569.76297831096</v>
      </c>
      <c r="AH30" s="131">
        <v>171234.2029552162</v>
      </c>
      <c r="AI30" s="132">
        <v>721476.98311554617</v>
      </c>
      <c r="AJ30" s="131">
        <v>178061.56624368718</v>
      </c>
      <c r="AK30" s="131">
        <v>209883.01731088673</v>
      </c>
      <c r="AL30" s="131">
        <v>220672.56382308586</v>
      </c>
      <c r="AM30" s="131">
        <v>194103.10911999992</v>
      </c>
      <c r="AN30" s="132">
        <v>802720.25649765972</v>
      </c>
      <c r="AO30" s="131">
        <v>181552.04261999988</v>
      </c>
      <c r="AP30" s="131">
        <v>196729.94603458102</v>
      </c>
      <c r="AQ30" s="131">
        <v>220606.09723882194</v>
      </c>
      <c r="AR30" s="131">
        <v>204549.34572014381</v>
      </c>
      <c r="AS30" s="132">
        <v>803437.43161354656</v>
      </c>
      <c r="AT30" s="131">
        <v>203727.06779319348</v>
      </c>
      <c r="AU30" s="131">
        <v>229469.60947150885</v>
      </c>
      <c r="AV30" s="131">
        <v>228522.5382446803</v>
      </c>
      <c r="AW30" s="131">
        <v>218945.55386054362</v>
      </c>
      <c r="AX30" s="132">
        <v>880664.7693699263</v>
      </c>
      <c r="AY30" s="131">
        <v>227397.90646043592</v>
      </c>
      <c r="AZ30" s="131">
        <v>239483.27906413659</v>
      </c>
      <c r="BA30" s="131">
        <v>244594.97202079106</v>
      </c>
      <c r="BB30" s="131">
        <v>235658.89353253436</v>
      </c>
      <c r="BC30" s="132">
        <v>947135.05107789789</v>
      </c>
      <c r="BD30" s="131">
        <v>256418.35681485091</v>
      </c>
      <c r="BE30" s="131">
        <v>264092.51073461102</v>
      </c>
      <c r="BF30" s="131">
        <v>267273.84785467101</v>
      </c>
      <c r="BG30" s="131">
        <v>254072.32651245504</v>
      </c>
      <c r="BH30" s="132">
        <v>1041857.0419165879</v>
      </c>
      <c r="BI30" s="131">
        <v>280109.59979869111</v>
      </c>
      <c r="BJ30" s="131">
        <v>305624.29992234363</v>
      </c>
      <c r="BK30" s="131">
        <v>306109.84302918328</v>
      </c>
      <c r="BL30" s="131">
        <v>301844.15733171301</v>
      </c>
      <c r="BM30" s="132">
        <v>1193687.9000819311</v>
      </c>
      <c r="BN30" s="131">
        <v>305863.8205593006</v>
      </c>
      <c r="BO30" s="131">
        <v>321708.62348162651</v>
      </c>
      <c r="BP30" s="131">
        <v>327943.8946200207</v>
      </c>
      <c r="BQ30" s="131">
        <v>313758.11030284245</v>
      </c>
      <c r="BR30" s="132">
        <v>1269274.4489637902</v>
      </c>
      <c r="BS30" s="131">
        <v>286952.15863989241</v>
      </c>
    </row>
    <row r="31" spans="1:71" s="70" customFormat="1" ht="13.5" customHeight="1">
      <c r="A31" s="141" t="s">
        <v>12</v>
      </c>
      <c r="B31" s="128"/>
      <c r="C31" s="132">
        <v>5736.5031416823058</v>
      </c>
      <c r="D31" s="132">
        <v>7225.7941090455161</v>
      </c>
      <c r="E31" s="143">
        <v>1460.0718400000001</v>
      </c>
      <c r="F31" s="143">
        <v>1643.4053800000002</v>
      </c>
      <c r="G31" s="143">
        <v>2340.6576300000002</v>
      </c>
      <c r="H31" s="143">
        <v>1531.11409</v>
      </c>
      <c r="I31" s="132">
        <v>6975.2489399999995</v>
      </c>
      <c r="J31" s="131">
        <v>1977.5812100000003</v>
      </c>
      <c r="K31" s="131">
        <v>2201.7038000000002</v>
      </c>
      <c r="L31" s="131">
        <v>2053.7844300000002</v>
      </c>
      <c r="M31" s="131">
        <v>2115.9305599999989</v>
      </c>
      <c r="N31" s="132">
        <v>8349</v>
      </c>
      <c r="O31" s="128"/>
      <c r="P31" s="131">
        <v>3060.7549600000002</v>
      </c>
      <c r="Q31" s="131">
        <v>3518.55476</v>
      </c>
      <c r="R31" s="131">
        <v>3651.8675499999999</v>
      </c>
      <c r="S31" s="131">
        <v>3943.0059999999985</v>
      </c>
      <c r="T31" s="132">
        <v>14174.183269999998</v>
      </c>
      <c r="U31" s="131">
        <v>3119.3113324226151</v>
      </c>
      <c r="V31" s="131">
        <v>3394.4571379511017</v>
      </c>
      <c r="W31" s="131">
        <v>3482.401352440399</v>
      </c>
      <c r="X31" s="131">
        <v>3092.9241490471304</v>
      </c>
      <c r="Y31" s="132">
        <v>13089.093971861246</v>
      </c>
      <c r="Z31" s="131">
        <v>3325.1231850538106</v>
      </c>
      <c r="AA31" s="142">
        <v>4250.9568400000007</v>
      </c>
      <c r="AB31" s="142">
        <v>5178.4935599999999</v>
      </c>
      <c r="AC31" s="142">
        <v>6145.5596100000057</v>
      </c>
      <c r="AD31" s="132">
        <v>18900.133195053815</v>
      </c>
      <c r="AE31" s="131">
        <v>4845.9347699999989</v>
      </c>
      <c r="AF31" s="131">
        <v>5515.5030599999991</v>
      </c>
      <c r="AG31" s="131">
        <v>5792.202396239999</v>
      </c>
      <c r="AH31" s="131">
        <v>5321.3520844942004</v>
      </c>
      <c r="AI31" s="132">
        <v>21474.992310734197</v>
      </c>
      <c r="AJ31" s="131">
        <v>1155.7752699999999</v>
      </c>
      <c r="AK31" s="131">
        <v>1156.3327698946002</v>
      </c>
      <c r="AL31" s="131">
        <v>1158.1529964428901</v>
      </c>
      <c r="AM31" s="131">
        <v>996.89787000000013</v>
      </c>
      <c r="AN31" s="132">
        <v>4467.1589063374904</v>
      </c>
      <c r="AO31" s="131">
        <v>1039.7690800000003</v>
      </c>
      <c r="AP31" s="131">
        <v>1067.5857153819518</v>
      </c>
      <c r="AQ31" s="131">
        <v>1160.4197399999998</v>
      </c>
      <c r="AR31" s="131">
        <v>1025.0605359685437</v>
      </c>
      <c r="AS31" s="132">
        <v>4292.8350713504951</v>
      </c>
      <c r="AT31" s="131">
        <v>226.57923762148499</v>
      </c>
      <c r="AU31" s="131">
        <v>290.73320972156102</v>
      </c>
      <c r="AV31" s="131">
        <v>2543.6571539193205</v>
      </c>
      <c r="AW31" s="131">
        <v>891.92642101059823</v>
      </c>
      <c r="AX31" s="132">
        <v>3952.8960222729647</v>
      </c>
      <c r="AY31" s="131">
        <v>1365.1727456544697</v>
      </c>
      <c r="AZ31" s="131">
        <v>1179.5139244073757</v>
      </c>
      <c r="BA31" s="131">
        <v>1263.5542052828157</v>
      </c>
      <c r="BB31" s="131">
        <v>1130.7474977581001</v>
      </c>
      <c r="BC31" s="132">
        <v>4938.9883731027621</v>
      </c>
      <c r="BD31" s="131">
        <v>1487.7750172268952</v>
      </c>
      <c r="BE31" s="131">
        <v>1149.1896550995748</v>
      </c>
      <c r="BF31" s="131">
        <v>1125.5981169660981</v>
      </c>
      <c r="BG31" s="131">
        <v>641.48259765372086</v>
      </c>
      <c r="BH31" s="132">
        <v>4404.045386946289</v>
      </c>
      <c r="BI31" s="131">
        <v>1033.4010386536891</v>
      </c>
      <c r="BJ31" s="131">
        <v>841.56373995842614</v>
      </c>
      <c r="BK31" s="131">
        <v>733.99682838309923</v>
      </c>
      <c r="BL31" s="131">
        <v>1223.7550611946954</v>
      </c>
      <c r="BM31" s="132">
        <v>3832.7166681899098</v>
      </c>
      <c r="BN31" s="131">
        <v>2950.0679126101177</v>
      </c>
      <c r="BO31" s="131">
        <v>3363.3086814411276</v>
      </c>
      <c r="BP31" s="131">
        <v>3496.3767556633493</v>
      </c>
      <c r="BQ31" s="131">
        <v>3317.065207488019</v>
      </c>
      <c r="BR31" s="132">
        <v>13126.818557202616</v>
      </c>
      <c r="BS31" s="131">
        <v>4243.1976766087155</v>
      </c>
    </row>
    <row r="32" spans="1:71" s="69" customFormat="1" ht="13.5" customHeight="1">
      <c r="A32" s="144"/>
      <c r="B32" s="134"/>
      <c r="C32" s="135"/>
      <c r="D32" s="135"/>
      <c r="E32" s="145"/>
      <c r="F32" s="145"/>
      <c r="G32" s="145"/>
      <c r="H32" s="145"/>
      <c r="I32" s="135"/>
      <c r="J32" s="136"/>
      <c r="K32" s="136"/>
      <c r="L32" s="136"/>
      <c r="M32" s="136"/>
      <c r="N32" s="135"/>
      <c r="O32" s="134"/>
      <c r="P32" s="136"/>
      <c r="Q32" s="136"/>
      <c r="R32" s="136"/>
      <c r="S32" s="136"/>
      <c r="T32" s="135"/>
      <c r="U32" s="136"/>
      <c r="V32" s="136"/>
      <c r="W32" s="136"/>
      <c r="X32" s="136"/>
      <c r="Y32" s="135"/>
      <c r="Z32" s="136"/>
      <c r="AA32" s="136"/>
      <c r="AB32" s="136"/>
      <c r="AC32" s="136"/>
      <c r="AD32" s="135"/>
      <c r="AE32" s="136"/>
      <c r="AF32" s="136"/>
      <c r="AG32" s="136"/>
      <c r="AH32" s="136"/>
      <c r="AI32" s="135"/>
      <c r="AJ32" s="136"/>
      <c r="AK32" s="136"/>
      <c r="AL32" s="136"/>
      <c r="AM32" s="136"/>
      <c r="AN32" s="135"/>
      <c r="AO32" s="136"/>
      <c r="AP32" s="136"/>
      <c r="AQ32" s="136"/>
      <c r="AR32" s="136"/>
      <c r="AS32" s="135"/>
      <c r="AT32" s="136"/>
      <c r="AU32" s="136"/>
      <c r="AV32" s="136"/>
      <c r="AW32" s="136"/>
      <c r="AX32" s="135"/>
      <c r="AY32" s="136"/>
      <c r="AZ32" s="136"/>
      <c r="BA32" s="136"/>
      <c r="BB32" s="136"/>
      <c r="BC32" s="135"/>
      <c r="BD32" s="136"/>
      <c r="BE32" s="136"/>
      <c r="BF32" s="136"/>
      <c r="BG32" s="136"/>
      <c r="BH32" s="135"/>
      <c r="BI32" s="136"/>
      <c r="BJ32" s="136"/>
      <c r="BK32" s="136"/>
      <c r="BL32" s="136"/>
      <c r="BM32" s="135"/>
      <c r="BN32" s="136"/>
      <c r="BO32" s="136"/>
      <c r="BP32" s="136"/>
      <c r="BQ32" s="136"/>
      <c r="BR32" s="135"/>
      <c r="BS32" s="136"/>
    </row>
    <row r="33" spans="1:71" s="69" customFormat="1" ht="13.5" customHeight="1" outlineLevel="1">
      <c r="A33" s="149"/>
      <c r="B33" s="134"/>
      <c r="C33" s="135"/>
      <c r="D33" s="135"/>
      <c r="E33" s="145"/>
      <c r="F33" s="145"/>
      <c r="G33" s="145"/>
      <c r="H33" s="145"/>
      <c r="I33" s="135"/>
      <c r="J33" s="136"/>
      <c r="K33" s="136"/>
      <c r="L33" s="136"/>
      <c r="M33" s="136"/>
      <c r="N33" s="135"/>
      <c r="O33" s="134"/>
      <c r="P33" s="136"/>
      <c r="Q33" s="136"/>
      <c r="R33" s="136"/>
      <c r="S33" s="136"/>
      <c r="T33" s="135"/>
      <c r="U33" s="136"/>
      <c r="V33" s="136"/>
      <c r="W33" s="136"/>
      <c r="X33" s="136"/>
      <c r="Y33" s="135"/>
      <c r="Z33" s="136"/>
      <c r="AA33" s="136"/>
      <c r="AB33" s="136"/>
      <c r="AC33" s="136"/>
      <c r="AD33" s="135"/>
      <c r="AE33" s="136"/>
      <c r="AF33" s="136"/>
      <c r="AG33" s="136"/>
      <c r="AH33" s="136"/>
      <c r="AI33" s="135"/>
      <c r="AJ33" s="136"/>
      <c r="AK33" s="136"/>
      <c r="AL33" s="136"/>
      <c r="AM33" s="136"/>
      <c r="AN33" s="135"/>
      <c r="AO33" s="136"/>
      <c r="AP33" s="136"/>
      <c r="AQ33" s="136"/>
      <c r="AR33" s="136"/>
      <c r="AS33" s="135"/>
      <c r="AT33" s="136"/>
      <c r="AU33" s="136"/>
      <c r="AV33" s="136"/>
      <c r="AW33" s="136"/>
      <c r="AX33" s="135"/>
      <c r="AY33" s="136"/>
      <c r="AZ33" s="136"/>
      <c r="BA33" s="136"/>
      <c r="BB33" s="136"/>
      <c r="BC33" s="135"/>
      <c r="BD33" s="136"/>
      <c r="BE33" s="136"/>
      <c r="BF33" s="136"/>
      <c r="BG33" s="136"/>
      <c r="BH33" s="135"/>
      <c r="BI33" s="136"/>
      <c r="BJ33" s="136"/>
      <c r="BK33" s="136"/>
      <c r="BL33" s="136"/>
      <c r="BM33" s="135"/>
      <c r="BN33" s="136"/>
      <c r="BO33" s="136"/>
      <c r="BP33" s="136"/>
      <c r="BQ33" s="136"/>
      <c r="BR33" s="135"/>
      <c r="BS33" s="136"/>
    </row>
    <row r="34" spans="1:71" s="69" customFormat="1" ht="13.5" customHeight="1" outlineLevel="1">
      <c r="A34" s="150" t="s">
        <v>17</v>
      </c>
      <c r="B34" s="138"/>
      <c r="C34" s="139">
        <v>-31060</v>
      </c>
      <c r="D34" s="139">
        <v>-35059</v>
      </c>
      <c r="E34" s="146">
        <v>-10226</v>
      </c>
      <c r="F34" s="146">
        <v>-10321</v>
      </c>
      <c r="G34" s="146">
        <v>-11793</v>
      </c>
      <c r="H34" s="146">
        <v>-10810</v>
      </c>
      <c r="I34" s="139">
        <v>-43150</v>
      </c>
      <c r="J34" s="140">
        <v>-11818</v>
      </c>
      <c r="K34" s="140">
        <v>-12219</v>
      </c>
      <c r="L34" s="140">
        <v>-12113</v>
      </c>
      <c r="M34" s="140">
        <v>-12518</v>
      </c>
      <c r="N34" s="139">
        <v>-48668</v>
      </c>
      <c r="O34" s="138"/>
      <c r="P34" s="140">
        <v>-11818</v>
      </c>
      <c r="Q34" s="140">
        <v>-12219</v>
      </c>
      <c r="R34" s="140">
        <v>-12113</v>
      </c>
      <c r="S34" s="140">
        <v>-12518</v>
      </c>
      <c r="T34" s="139">
        <v>-48668</v>
      </c>
      <c r="U34" s="140">
        <v>-12460</v>
      </c>
      <c r="V34" s="140">
        <v>-13650</v>
      </c>
      <c r="W34" s="140">
        <v>-14162</v>
      </c>
      <c r="X34" s="140">
        <v>-13336</v>
      </c>
      <c r="Y34" s="139">
        <v>-53608</v>
      </c>
      <c r="Z34" s="140">
        <v>-15607</v>
      </c>
      <c r="AA34" s="151">
        <v>-15637.6</v>
      </c>
      <c r="AB34" s="151">
        <v>-20254.400000000001</v>
      </c>
      <c r="AC34" s="151">
        <v>-21197.200000000001</v>
      </c>
      <c r="AD34" s="139">
        <v>-72696.2</v>
      </c>
      <c r="AE34" s="140">
        <v>-25617</v>
      </c>
      <c r="AF34" s="140">
        <v>-27416.400000000001</v>
      </c>
      <c r="AG34" s="140">
        <v>-27852.6</v>
      </c>
      <c r="AH34" s="140">
        <v>-26426.575929999999</v>
      </c>
      <c r="AI34" s="139">
        <v>-107312.57592999999</v>
      </c>
      <c r="AJ34" s="140">
        <v>-28008.130219999999</v>
      </c>
      <c r="AK34" s="140">
        <v>-30551.096430000001</v>
      </c>
      <c r="AL34" s="140">
        <v>-31960.613859999998</v>
      </c>
      <c r="AM34" s="140">
        <v>-27388</v>
      </c>
      <c r="AN34" s="139">
        <v>-117907.84050999999</v>
      </c>
      <c r="AO34" s="140">
        <v>-27465.76672</v>
      </c>
      <c r="AP34" s="140">
        <v>-29438</v>
      </c>
      <c r="AQ34" s="140">
        <v>-32223.15</v>
      </c>
      <c r="AR34" s="140">
        <v>-29669.083279999992</v>
      </c>
      <c r="AS34" s="139">
        <v>-118796</v>
      </c>
      <c r="AT34" s="140">
        <v>-30927.804870000004</v>
      </c>
      <c r="AU34" s="140">
        <v>-33074.119500000001</v>
      </c>
      <c r="AV34" s="140">
        <v>-34125.106460000003</v>
      </c>
      <c r="AW34" s="140">
        <v>-32417.787039999999</v>
      </c>
      <c r="AX34" s="139">
        <v>-130544.81787</v>
      </c>
      <c r="AY34" s="140">
        <v>-34296.623509999998</v>
      </c>
      <c r="AZ34" s="140">
        <v>-35804.338159999999</v>
      </c>
      <c r="BA34" s="140">
        <v>-36596.711759999998</v>
      </c>
      <c r="BB34" s="140">
        <v>-35408.955190000001</v>
      </c>
      <c r="BC34" s="139">
        <v>-142106.62862</v>
      </c>
      <c r="BD34" s="140">
        <v>-39654.955909999997</v>
      </c>
      <c r="BE34" s="140">
        <v>-39844.345090000003</v>
      </c>
      <c r="BF34" s="140">
        <v>-40988.067660000001</v>
      </c>
      <c r="BG34" s="140">
        <v>-38579.467620000003</v>
      </c>
      <c r="BH34" s="139">
        <v>-159066.83628000002</v>
      </c>
      <c r="BI34" s="140">
        <v>-43597.027539999995</v>
      </c>
      <c r="BJ34" s="140">
        <v>-45543.230439999999</v>
      </c>
      <c r="BK34" s="140">
        <v>-44847.025670000003</v>
      </c>
      <c r="BL34" s="140">
        <v>-43834.788439999997</v>
      </c>
      <c r="BM34" s="139">
        <v>-177822.07209</v>
      </c>
      <c r="BN34" s="140">
        <v>-46663.767330000002</v>
      </c>
      <c r="BO34" s="140">
        <v>-48512.659680000004</v>
      </c>
      <c r="BP34" s="140">
        <v>-50624.608850000004</v>
      </c>
      <c r="BQ34" s="140">
        <v>-48008.358639999999</v>
      </c>
      <c r="BR34" s="139">
        <v>-193809.39449999999</v>
      </c>
      <c r="BS34" s="140">
        <v>-47638.195350000009</v>
      </c>
    </row>
    <row r="35" spans="1:71" s="56" customFormat="1" ht="13.5" customHeight="1" outlineLevel="1">
      <c r="A35" s="138" t="s">
        <v>18</v>
      </c>
      <c r="B35" s="138"/>
      <c r="C35" s="152">
        <v>-1864</v>
      </c>
      <c r="D35" s="152">
        <v>-779</v>
      </c>
      <c r="E35" s="153">
        <v>-91</v>
      </c>
      <c r="F35" s="153">
        <v>-326</v>
      </c>
      <c r="G35" s="153">
        <v>-71</v>
      </c>
      <c r="H35" s="153">
        <v>-805</v>
      </c>
      <c r="I35" s="152">
        <v>-1293</v>
      </c>
      <c r="J35" s="154">
        <v>-249</v>
      </c>
      <c r="K35" s="154">
        <v>-422</v>
      </c>
      <c r="L35" s="154">
        <v>-315</v>
      </c>
      <c r="M35" s="154">
        <v>-676</v>
      </c>
      <c r="N35" s="152">
        <v>-1662</v>
      </c>
      <c r="O35" s="138"/>
      <c r="P35" s="155">
        <v>-249</v>
      </c>
      <c r="Q35" s="155">
        <v>-422</v>
      </c>
      <c r="R35" s="155">
        <v>-315</v>
      </c>
      <c r="S35" s="155">
        <v>-676</v>
      </c>
      <c r="T35" s="152">
        <v>-1662</v>
      </c>
      <c r="U35" s="155">
        <v>-802</v>
      </c>
      <c r="V35" s="155">
        <v>-4777</v>
      </c>
      <c r="W35" s="155">
        <v>-2321</v>
      </c>
      <c r="X35" s="155">
        <v>-1465</v>
      </c>
      <c r="Y35" s="152">
        <v>-9365</v>
      </c>
      <c r="Z35" s="155">
        <v>-685</v>
      </c>
      <c r="AA35" s="155">
        <v>-6990.8</v>
      </c>
      <c r="AB35" s="155">
        <v>-7318.2</v>
      </c>
      <c r="AC35" s="155">
        <v>-12839</v>
      </c>
      <c r="AD35" s="152">
        <v>-27833</v>
      </c>
      <c r="AE35" s="155">
        <v>-20900</v>
      </c>
      <c r="AF35" s="154">
        <v>-24465</v>
      </c>
      <c r="AG35" s="154">
        <v>-19051</v>
      </c>
      <c r="AH35" s="154">
        <v>-14474.935849999998</v>
      </c>
      <c r="AI35" s="152">
        <v>-78890.935849999994</v>
      </c>
      <c r="AJ35" s="155">
        <v>-18614.66779</v>
      </c>
      <c r="AK35" s="155">
        <v>-21256.333480000001</v>
      </c>
      <c r="AL35" s="155">
        <v>-17541.329590000001</v>
      </c>
      <c r="AM35" s="155">
        <v>-23997.484089999998</v>
      </c>
      <c r="AN35" s="152">
        <v>-81409.81495</v>
      </c>
      <c r="AO35" s="155">
        <v>-20246</v>
      </c>
      <c r="AP35" s="155">
        <v>-23556</v>
      </c>
      <c r="AQ35" s="155">
        <v>-19959</v>
      </c>
      <c r="AR35" s="155">
        <v>-17901</v>
      </c>
      <c r="AS35" s="152">
        <v>-81662</v>
      </c>
      <c r="AT35" s="154">
        <v>-18826.753699999997</v>
      </c>
      <c r="AU35" s="154">
        <v>-19170.422730000002</v>
      </c>
      <c r="AV35" s="154">
        <v>-17352.633949999999</v>
      </c>
      <c r="AW35" s="154">
        <v>-16383.671900000001</v>
      </c>
      <c r="AX35" s="152">
        <v>-71733.482279999997</v>
      </c>
      <c r="AY35" s="154">
        <v>-16317.911810000001</v>
      </c>
      <c r="AZ35" s="154">
        <v>-16215.383449999999</v>
      </c>
      <c r="BA35" s="154">
        <v>-15762.973170000001</v>
      </c>
      <c r="BB35" s="154">
        <v>-13812.128729999995</v>
      </c>
      <c r="BC35" s="152">
        <v>-62108.397159999993</v>
      </c>
      <c r="BD35" s="154">
        <v>-14723.224249999999</v>
      </c>
      <c r="BE35" s="154">
        <v>-9022.905999999999</v>
      </c>
      <c r="BF35" s="154">
        <v>-11124.697639999997</v>
      </c>
      <c r="BG35" s="154">
        <v>-9564.1469499999985</v>
      </c>
      <c r="BH35" s="152">
        <v>-44434.974839999995</v>
      </c>
      <c r="BI35" s="154">
        <v>-9419.3086000000003</v>
      </c>
      <c r="BJ35" s="154">
        <v>-9156.9649800000007</v>
      </c>
      <c r="BK35" s="154">
        <v>-10577.42618</v>
      </c>
      <c r="BL35" s="154">
        <v>-8194.7682099999984</v>
      </c>
      <c r="BM35" s="152">
        <v>-37348.467969999998</v>
      </c>
      <c r="BN35" s="154">
        <v>-10642.281239999998</v>
      </c>
      <c r="BO35" s="154">
        <v>-10428.120490000003</v>
      </c>
      <c r="BP35" s="154">
        <v>-11648.465970000001</v>
      </c>
      <c r="BQ35" s="154">
        <v>-10490.694539999999</v>
      </c>
      <c r="BR35" s="152">
        <v>-43209.562239999999</v>
      </c>
      <c r="BS35" s="154">
        <v>-9034.2940799999997</v>
      </c>
    </row>
    <row r="36" spans="1:71" s="55" customFormat="1" ht="13.5" customHeight="1" outlineLevel="1">
      <c r="A36" s="138"/>
      <c r="B36" s="138"/>
      <c r="C36" s="152"/>
      <c r="D36" s="152"/>
      <c r="E36" s="153"/>
      <c r="F36" s="153"/>
      <c r="G36" s="153"/>
      <c r="H36" s="153"/>
      <c r="I36" s="152"/>
      <c r="J36" s="156"/>
      <c r="K36" s="156"/>
      <c r="L36" s="156"/>
      <c r="M36" s="156"/>
      <c r="N36" s="152"/>
      <c r="O36" s="138"/>
      <c r="P36" s="156"/>
      <c r="Q36" s="156"/>
      <c r="R36" s="156"/>
      <c r="S36" s="156"/>
      <c r="T36" s="152"/>
      <c r="U36" s="156"/>
      <c r="V36" s="156"/>
      <c r="W36" s="156"/>
      <c r="X36" s="156"/>
      <c r="Y36" s="152"/>
      <c r="Z36" s="156"/>
      <c r="AA36" s="156"/>
      <c r="AB36" s="156"/>
      <c r="AC36" s="156"/>
      <c r="AD36" s="152"/>
      <c r="AE36" s="156"/>
      <c r="AF36" s="156"/>
      <c r="AG36" s="156"/>
      <c r="AH36" s="156"/>
      <c r="AI36" s="152"/>
      <c r="AJ36" s="156"/>
      <c r="AK36" s="156"/>
      <c r="AL36" s="156"/>
      <c r="AM36" s="156"/>
      <c r="AN36" s="152"/>
      <c r="AO36" s="156"/>
      <c r="AP36" s="156"/>
      <c r="AQ36" s="156"/>
      <c r="AR36" s="156"/>
      <c r="AS36" s="152"/>
      <c r="AT36" s="156"/>
      <c r="AU36" s="156"/>
      <c r="AV36" s="156"/>
      <c r="AW36" s="156"/>
      <c r="AX36" s="152"/>
      <c r="AY36" s="156"/>
      <c r="AZ36" s="156"/>
      <c r="BA36" s="156"/>
      <c r="BB36" s="156"/>
      <c r="BC36" s="152"/>
      <c r="BD36" s="156"/>
      <c r="BE36" s="156"/>
      <c r="BF36" s="156"/>
      <c r="BG36" s="156"/>
      <c r="BH36" s="152"/>
      <c r="BI36" s="156"/>
      <c r="BJ36" s="111"/>
      <c r="BK36" s="111"/>
      <c r="BL36" s="111"/>
      <c r="BM36" s="152"/>
      <c r="BN36" s="156"/>
      <c r="BO36" s="156"/>
      <c r="BP36" s="156"/>
      <c r="BQ36" s="156"/>
      <c r="BR36" s="152"/>
      <c r="BS36" s="156"/>
    </row>
    <row r="37" spans="1:71" s="70" customFormat="1" ht="13.5" customHeight="1" outlineLevel="1">
      <c r="A37" s="113" t="s">
        <v>19</v>
      </c>
      <c r="B37" s="113"/>
      <c r="C37" s="114">
        <v>487588</v>
      </c>
      <c r="D37" s="114">
        <v>551230</v>
      </c>
      <c r="E37" s="121">
        <v>159430.9558</v>
      </c>
      <c r="F37" s="121">
        <v>166658.33777000001</v>
      </c>
      <c r="G37" s="121">
        <v>177964.70643000002</v>
      </c>
      <c r="H37" s="121">
        <v>171226</v>
      </c>
      <c r="I37" s="114">
        <v>675280</v>
      </c>
      <c r="J37" s="115">
        <v>183156.06220999997</v>
      </c>
      <c r="K37" s="115">
        <v>191006.89551</v>
      </c>
      <c r="L37" s="115">
        <v>193398.04228000002</v>
      </c>
      <c r="M37" s="115">
        <v>202548</v>
      </c>
      <c r="N37" s="114">
        <v>770109</v>
      </c>
      <c r="O37" s="113"/>
      <c r="P37" s="115">
        <v>183156.28220999995</v>
      </c>
      <c r="Q37" s="115">
        <v>191006.89551</v>
      </c>
      <c r="R37" s="115">
        <v>193398.00228000004</v>
      </c>
      <c r="S37" s="115">
        <v>202548.04000000004</v>
      </c>
      <c r="T37" s="114">
        <v>770109.22</v>
      </c>
      <c r="U37" s="115">
        <v>203896.89772306292</v>
      </c>
      <c r="V37" s="115">
        <v>217838.71518000006</v>
      </c>
      <c r="W37" s="115">
        <v>232048.14259999988</v>
      </c>
      <c r="X37" s="115">
        <v>217756.7893</v>
      </c>
      <c r="Y37" s="114">
        <v>871540.54480306292</v>
      </c>
      <c r="Z37" s="115">
        <v>230490.98384992828</v>
      </c>
      <c r="AA37" s="115">
        <v>244582.67609000023</v>
      </c>
      <c r="AB37" s="157">
        <v>320079.14794999984</v>
      </c>
      <c r="AC37" s="157">
        <v>330588.48087000009</v>
      </c>
      <c r="AD37" s="114">
        <v>1125741.2887599284</v>
      </c>
      <c r="AE37" s="115">
        <v>351807.34594000009</v>
      </c>
      <c r="AF37" s="115">
        <v>373988.13969958597</v>
      </c>
      <c r="AG37" s="115">
        <v>399902.04705894744</v>
      </c>
      <c r="AH37" s="115">
        <v>376085.90405999997</v>
      </c>
      <c r="AI37" s="114">
        <v>1501783.4367585334</v>
      </c>
      <c r="AJ37" s="115">
        <v>393590.19242215902</v>
      </c>
      <c r="AK37" s="115">
        <v>433573.39020417072</v>
      </c>
      <c r="AL37" s="115">
        <v>439866.34604325431</v>
      </c>
      <c r="AM37" s="115">
        <v>389867.47988</v>
      </c>
      <c r="AN37" s="114">
        <v>1656897.408549584</v>
      </c>
      <c r="AO37" s="115">
        <v>395477.71588999993</v>
      </c>
      <c r="AP37" s="115">
        <v>408540.87979567592</v>
      </c>
      <c r="AQ37" s="115">
        <v>452337.93400000001</v>
      </c>
      <c r="AR37" s="115">
        <v>422544.5205717677</v>
      </c>
      <c r="AS37" s="114">
        <v>1678901.0502574437</v>
      </c>
      <c r="AT37" s="115">
        <v>446895.91765079647</v>
      </c>
      <c r="AU37" s="115">
        <v>479551.03259138658</v>
      </c>
      <c r="AV37" s="115">
        <v>495528.87155560951</v>
      </c>
      <c r="AW37" s="115">
        <v>472983.55394905526</v>
      </c>
      <c r="AX37" s="114">
        <v>1894959.3757468478</v>
      </c>
      <c r="AY37" s="115">
        <v>507945.27489373938</v>
      </c>
      <c r="AZ37" s="115">
        <v>525123.3828463275</v>
      </c>
      <c r="BA37" s="115">
        <v>539845.67591662251</v>
      </c>
      <c r="BB37" s="115">
        <v>523198.67047648376</v>
      </c>
      <c r="BC37" s="114">
        <v>2096113.0041331733</v>
      </c>
      <c r="BD37" s="115">
        <v>587753.02840997884</v>
      </c>
      <c r="BE37" s="115">
        <v>597625.48511636246</v>
      </c>
      <c r="BF37" s="115">
        <v>615586.47905830538</v>
      </c>
      <c r="BG37" s="115">
        <v>582046.76015938271</v>
      </c>
      <c r="BH37" s="114">
        <v>2383011.7527440293</v>
      </c>
      <c r="BI37" s="115">
        <v>653255.02416748344</v>
      </c>
      <c r="BJ37" s="115">
        <v>673417.41622197954</v>
      </c>
      <c r="BK37" s="115">
        <v>683036.26110111561</v>
      </c>
      <c r="BL37" s="115">
        <v>654754.60711199557</v>
      </c>
      <c r="BM37" s="114">
        <v>2664463.3086025743</v>
      </c>
      <c r="BN37" s="115">
        <v>700592.26000852452</v>
      </c>
      <c r="BO37" s="115">
        <v>728692.39419167931</v>
      </c>
      <c r="BP37" s="115">
        <v>755707.85349951906</v>
      </c>
      <c r="BQ37" s="115">
        <v>720114.57848846121</v>
      </c>
      <c r="BR37" s="114">
        <v>2905107.0861881841</v>
      </c>
      <c r="BS37" s="115">
        <v>713934.00251641823</v>
      </c>
    </row>
    <row r="38" spans="1:71" s="56" customFormat="1" ht="13.5" customHeight="1" outlineLevel="1">
      <c r="A38" s="112"/>
      <c r="B38" s="113"/>
      <c r="C38" s="114"/>
      <c r="D38" s="114"/>
      <c r="E38" s="115"/>
      <c r="F38" s="115"/>
      <c r="G38" s="115"/>
      <c r="H38" s="115"/>
      <c r="I38" s="114"/>
      <c r="J38" s="115"/>
      <c r="K38" s="115"/>
      <c r="L38" s="115"/>
      <c r="M38" s="115"/>
      <c r="N38" s="114"/>
      <c r="O38" s="113"/>
      <c r="P38" s="115"/>
      <c r="Q38" s="115"/>
      <c r="R38" s="115"/>
      <c r="S38" s="115"/>
      <c r="T38" s="114"/>
      <c r="U38" s="115"/>
      <c r="V38" s="115"/>
      <c r="W38" s="115"/>
      <c r="X38" s="115"/>
      <c r="Y38" s="114"/>
      <c r="Z38" s="115"/>
      <c r="AA38" s="115"/>
      <c r="AB38" s="115"/>
      <c r="AC38" s="115"/>
      <c r="AD38" s="114"/>
      <c r="AE38" s="115"/>
      <c r="AF38" s="115"/>
      <c r="AG38" s="115"/>
      <c r="AH38" s="115"/>
      <c r="AI38" s="114"/>
      <c r="AJ38" s="115"/>
      <c r="AK38" s="115"/>
      <c r="AL38" s="115"/>
      <c r="AM38" s="115"/>
      <c r="AN38" s="114"/>
      <c r="AO38" s="115"/>
      <c r="AP38" s="115"/>
      <c r="AQ38" s="115"/>
      <c r="AR38" s="115"/>
      <c r="AS38" s="114"/>
      <c r="AT38" s="115"/>
      <c r="AU38" s="115"/>
      <c r="AV38" s="115"/>
      <c r="AW38" s="115"/>
      <c r="AX38" s="114"/>
      <c r="AY38" s="115"/>
      <c r="AZ38" s="115"/>
      <c r="BA38" s="115"/>
      <c r="BB38" s="115"/>
      <c r="BC38" s="114"/>
      <c r="BD38" s="115"/>
      <c r="BE38" s="115"/>
      <c r="BF38" s="115"/>
      <c r="BG38" s="115"/>
      <c r="BH38" s="114"/>
      <c r="BI38" s="115"/>
      <c r="BJ38" s="115"/>
      <c r="BK38" s="115"/>
      <c r="BL38" s="115"/>
      <c r="BM38" s="114"/>
      <c r="BN38" s="115"/>
      <c r="BO38" s="115"/>
      <c r="BP38" s="115"/>
      <c r="BQ38" s="115"/>
      <c r="BR38" s="114"/>
      <c r="BS38" s="115"/>
    </row>
    <row r="39" spans="1:71" s="56" customFormat="1" ht="13.5" customHeight="1" outlineLevel="1">
      <c r="A39" s="137" t="s">
        <v>99</v>
      </c>
      <c r="B39" s="113"/>
      <c r="C39" s="139"/>
      <c r="D39" s="139"/>
      <c r="E39" s="140"/>
      <c r="F39" s="140"/>
      <c r="G39" s="140"/>
      <c r="H39" s="140"/>
      <c r="I39" s="139"/>
      <c r="J39" s="140">
        <v>154197</v>
      </c>
      <c r="K39" s="140">
        <v>161809</v>
      </c>
      <c r="L39" s="140">
        <v>163229</v>
      </c>
      <c r="M39" s="140">
        <v>174559</v>
      </c>
      <c r="N39" s="139">
        <v>653794</v>
      </c>
      <c r="O39" s="138"/>
      <c r="P39" s="140">
        <v>155780.64254999999</v>
      </c>
      <c r="Q39" s="140">
        <v>163759.72570000001</v>
      </c>
      <c r="R39" s="140">
        <v>165512.80708999999</v>
      </c>
      <c r="S39" s="140">
        <v>177448.88795</v>
      </c>
      <c r="T39" s="139">
        <v>662502.06328999996</v>
      </c>
      <c r="U39" s="140">
        <v>179694.96093</v>
      </c>
      <c r="V39" s="140">
        <v>188409.21697000001</v>
      </c>
      <c r="W39" s="140">
        <v>198306.76439999999</v>
      </c>
      <c r="X39" s="140">
        <v>183368.05835000001</v>
      </c>
      <c r="Y39" s="139">
        <v>749779.00065000006</v>
      </c>
      <c r="Z39" s="140">
        <v>193254.74414696617</v>
      </c>
      <c r="AA39" s="140">
        <v>205574.84934999997</v>
      </c>
      <c r="AB39" s="140">
        <v>277946.93546999997</v>
      </c>
      <c r="AC39" s="140">
        <v>284165.24323000008</v>
      </c>
      <c r="AD39" s="139">
        <v>960941.77219696622</v>
      </c>
      <c r="AE39" s="140">
        <v>293199.28182000021</v>
      </c>
      <c r="AF39" s="140">
        <v>312791.45761882461</v>
      </c>
      <c r="AG39" s="140">
        <v>331131.26879354723</v>
      </c>
      <c r="AH39" s="140">
        <v>312100.39602162404</v>
      </c>
      <c r="AI39" s="139">
        <v>1249222.4042539962</v>
      </c>
      <c r="AJ39" s="140">
        <v>331490.7800772342</v>
      </c>
      <c r="AK39" s="140">
        <v>360994.19954184745</v>
      </c>
      <c r="AL39" s="140">
        <v>370336.03201102733</v>
      </c>
      <c r="AM39" s="140">
        <v>328002.05068695155</v>
      </c>
      <c r="AN39" s="139">
        <v>1390823.0623170605</v>
      </c>
      <c r="AO39" s="140">
        <v>329808.92803105345</v>
      </c>
      <c r="AP39" s="140">
        <v>341249.11761000002</v>
      </c>
      <c r="AQ39" s="140">
        <v>381873.63614734559</v>
      </c>
      <c r="AR39" s="140">
        <v>354767.81119313859</v>
      </c>
      <c r="AS39" s="139">
        <v>1407699.4929815377</v>
      </c>
      <c r="AT39" s="140">
        <v>374288.95157642203</v>
      </c>
      <c r="AU39" s="140">
        <v>400468.81878628087</v>
      </c>
      <c r="AV39" s="140">
        <v>393337.7769633439</v>
      </c>
      <c r="AW39" s="140">
        <v>396046.8366452636</v>
      </c>
      <c r="AX39" s="139">
        <v>1564142.3839713102</v>
      </c>
      <c r="AY39" s="140">
        <v>422388.60668048443</v>
      </c>
      <c r="AZ39" s="140">
        <v>435197.64109868556</v>
      </c>
      <c r="BA39" s="140">
        <v>451832.94157271751</v>
      </c>
      <c r="BB39" s="140">
        <v>439145.45480470406</v>
      </c>
      <c r="BC39" s="139">
        <v>1748564.6441565915</v>
      </c>
      <c r="BD39" s="140">
        <v>492834.25911437505</v>
      </c>
      <c r="BE39" s="140">
        <v>498943.26049623603</v>
      </c>
      <c r="BF39" s="140">
        <v>512900.31829830504</v>
      </c>
      <c r="BG39" s="140">
        <v>487414.71382857696</v>
      </c>
      <c r="BH39" s="139">
        <v>1992092.5517374931</v>
      </c>
      <c r="BI39" s="140">
        <v>548193.73112483637</v>
      </c>
      <c r="BJ39" s="140">
        <v>565787.46820351842</v>
      </c>
      <c r="BK39" s="140">
        <v>571903.98487507005</v>
      </c>
      <c r="BL39" s="140">
        <v>547844.22492183233</v>
      </c>
      <c r="BM39" s="139">
        <v>2233729.4091252573</v>
      </c>
      <c r="BN39" s="140">
        <v>590088.42670011625</v>
      </c>
      <c r="BO39" s="140">
        <v>610121.44804448867</v>
      </c>
      <c r="BP39" s="146">
        <v>638272.03168438026</v>
      </c>
      <c r="BQ39" s="146">
        <v>603322.93458416674</v>
      </c>
      <c r="BR39" s="139">
        <v>2441804.8410131517</v>
      </c>
      <c r="BS39" s="146">
        <v>597690.14199510077</v>
      </c>
    </row>
    <row r="40" spans="1:71" s="56" customFormat="1" ht="13.5" customHeight="1" outlineLevel="1">
      <c r="A40" s="141" t="s">
        <v>99</v>
      </c>
      <c r="B40" s="128"/>
      <c r="C40" s="132"/>
      <c r="D40" s="132"/>
      <c r="E40" s="143"/>
      <c r="F40" s="143"/>
      <c r="G40" s="143"/>
      <c r="H40" s="143"/>
      <c r="I40" s="132"/>
      <c r="J40" s="131">
        <v>154197</v>
      </c>
      <c r="K40" s="131">
        <v>161809</v>
      </c>
      <c r="L40" s="131">
        <v>163229</v>
      </c>
      <c r="M40" s="131">
        <v>174559</v>
      </c>
      <c r="N40" s="132">
        <v>653794</v>
      </c>
      <c r="O40" s="128"/>
      <c r="P40" s="131">
        <v>155780.64254999999</v>
      </c>
      <c r="Q40" s="131">
        <v>163759.72570000001</v>
      </c>
      <c r="R40" s="131">
        <v>165512.80708999999</v>
      </c>
      <c r="S40" s="131">
        <v>177448.88795</v>
      </c>
      <c r="T40" s="132">
        <v>662502.06328999996</v>
      </c>
      <c r="U40" s="131">
        <v>179694.96093</v>
      </c>
      <c r="V40" s="131">
        <v>188409.21697000001</v>
      </c>
      <c r="W40" s="131">
        <v>198306.76439999999</v>
      </c>
      <c r="X40" s="131">
        <v>183368.05835000001</v>
      </c>
      <c r="Y40" s="132">
        <v>749779.00065000006</v>
      </c>
      <c r="Z40" s="131">
        <v>193254.74414696617</v>
      </c>
      <c r="AA40" s="142">
        <v>205574.84934999997</v>
      </c>
      <c r="AB40" s="142">
        <v>277946.93546999997</v>
      </c>
      <c r="AC40" s="142">
        <v>284165.24323000008</v>
      </c>
      <c r="AD40" s="132">
        <v>960941.77219696622</v>
      </c>
      <c r="AE40" s="131">
        <v>293199.28182000021</v>
      </c>
      <c r="AF40" s="131">
        <v>312791.45761882461</v>
      </c>
      <c r="AG40" s="131">
        <v>331131.26879354723</v>
      </c>
      <c r="AH40" s="131">
        <v>312100.39602162404</v>
      </c>
      <c r="AI40" s="132">
        <v>1249222.4042539962</v>
      </c>
      <c r="AJ40" s="131">
        <v>331490.7800772342</v>
      </c>
      <c r="AK40" s="131">
        <v>360994.19954184745</v>
      </c>
      <c r="AL40" s="131">
        <v>370336.03201102733</v>
      </c>
      <c r="AM40" s="131">
        <v>328002.05068695155</v>
      </c>
      <c r="AN40" s="132">
        <v>1390823.0623170605</v>
      </c>
      <c r="AO40" s="131">
        <v>329808.92803105345</v>
      </c>
      <c r="AP40" s="131">
        <v>341249.11761000002</v>
      </c>
      <c r="AQ40" s="131">
        <v>381873.63614734559</v>
      </c>
      <c r="AR40" s="131">
        <v>354767.81119313859</v>
      </c>
      <c r="AS40" s="132">
        <v>1407699.4929815377</v>
      </c>
      <c r="AT40" s="131">
        <v>374288.95157642203</v>
      </c>
      <c r="AU40" s="131">
        <v>400468.81878628087</v>
      </c>
      <c r="AV40" s="131">
        <v>393337.7769633439</v>
      </c>
      <c r="AW40" s="131">
        <v>396046.8366452636</v>
      </c>
      <c r="AX40" s="132">
        <v>1564142.3839713102</v>
      </c>
      <c r="AY40" s="131">
        <v>422388.60668048443</v>
      </c>
      <c r="AZ40" s="131">
        <v>435197.64109868556</v>
      </c>
      <c r="BA40" s="131">
        <v>451832.94157271751</v>
      </c>
      <c r="BB40" s="131">
        <v>439145.45480470406</v>
      </c>
      <c r="BC40" s="132">
        <v>1748564.6441565915</v>
      </c>
      <c r="BD40" s="131">
        <v>492834.25911437505</v>
      </c>
      <c r="BE40" s="131">
        <v>498943.26049623603</v>
      </c>
      <c r="BF40" s="131">
        <v>512900.31829830504</v>
      </c>
      <c r="BG40" s="131">
        <v>487414.71382857696</v>
      </c>
      <c r="BH40" s="132">
        <v>1992092.5517374931</v>
      </c>
      <c r="BI40" s="131">
        <v>548193.73112483637</v>
      </c>
      <c r="BJ40" s="131">
        <v>565787.46820351842</v>
      </c>
      <c r="BK40" s="131">
        <v>571903.98487507005</v>
      </c>
      <c r="BL40" s="131">
        <v>547844.22492183233</v>
      </c>
      <c r="BM40" s="132">
        <v>2233729.4091252573</v>
      </c>
      <c r="BN40" s="131">
        <v>590088.42670011625</v>
      </c>
      <c r="BO40" s="131">
        <v>610121.44804448867</v>
      </c>
      <c r="BP40" s="143">
        <v>638272.03168438026</v>
      </c>
      <c r="BQ40" s="143">
        <v>603322.93458416674</v>
      </c>
      <c r="BR40" s="132">
        <v>2441804.8410131517</v>
      </c>
      <c r="BS40" s="143">
        <v>597690.14199510077</v>
      </c>
    </row>
    <row r="41" spans="1:71" s="54" customFormat="1" ht="13.5" customHeight="1">
      <c r="A41" s="133"/>
      <c r="B41" s="134"/>
      <c r="C41" s="135"/>
      <c r="D41" s="135"/>
      <c r="E41" s="136"/>
      <c r="F41" s="136"/>
      <c r="G41" s="136"/>
      <c r="H41" s="136"/>
      <c r="I41" s="135"/>
      <c r="J41" s="136"/>
      <c r="K41" s="136"/>
      <c r="L41" s="136"/>
      <c r="M41" s="136"/>
      <c r="N41" s="135"/>
      <c r="O41" s="134"/>
      <c r="P41" s="136"/>
      <c r="Q41" s="136"/>
      <c r="R41" s="136"/>
      <c r="S41" s="136"/>
      <c r="T41" s="135"/>
      <c r="U41" s="136"/>
      <c r="V41" s="136"/>
      <c r="W41" s="136"/>
      <c r="X41" s="136"/>
      <c r="Y41" s="135"/>
      <c r="Z41" s="136"/>
      <c r="AA41" s="136"/>
      <c r="AB41" s="136"/>
      <c r="AC41" s="136"/>
      <c r="AD41" s="135"/>
      <c r="AE41" s="136"/>
      <c r="AF41" s="136"/>
      <c r="AG41" s="136"/>
      <c r="AH41" s="136"/>
      <c r="AI41" s="135"/>
      <c r="AJ41" s="136"/>
      <c r="AK41" s="136"/>
      <c r="AL41" s="136"/>
      <c r="AM41" s="136"/>
      <c r="AN41" s="135"/>
      <c r="AO41" s="136"/>
      <c r="AP41" s="136"/>
      <c r="AQ41" s="136"/>
      <c r="AR41" s="136"/>
      <c r="AS41" s="135"/>
      <c r="AT41" s="136"/>
      <c r="AU41" s="136"/>
      <c r="AV41" s="136"/>
      <c r="AW41" s="136"/>
      <c r="AX41" s="135"/>
      <c r="AY41" s="136"/>
      <c r="AZ41" s="136"/>
      <c r="BA41" s="136"/>
      <c r="BB41" s="136"/>
      <c r="BC41" s="135"/>
      <c r="BD41" s="136"/>
      <c r="BE41" s="136"/>
      <c r="BF41" s="136"/>
      <c r="BG41" s="136"/>
      <c r="BH41" s="135"/>
      <c r="BI41" s="136"/>
      <c r="BJ41" s="136"/>
      <c r="BK41" s="136"/>
      <c r="BL41" s="136"/>
      <c r="BM41" s="135"/>
      <c r="BN41" s="136"/>
      <c r="BO41" s="136"/>
      <c r="BP41" s="145"/>
      <c r="BQ41" s="145"/>
      <c r="BR41" s="135"/>
      <c r="BS41" s="145"/>
    </row>
    <row r="42" spans="1:71" s="70" customFormat="1" ht="13.5" customHeight="1">
      <c r="A42" s="137" t="s">
        <v>233</v>
      </c>
      <c r="B42" s="138"/>
      <c r="C42" s="139"/>
      <c r="D42" s="139"/>
      <c r="E42" s="140"/>
      <c r="F42" s="140"/>
      <c r="G42" s="140"/>
      <c r="H42" s="140"/>
      <c r="I42" s="139"/>
      <c r="J42" s="140">
        <v>28959</v>
      </c>
      <c r="K42" s="140">
        <v>29198</v>
      </c>
      <c r="L42" s="140">
        <v>30169</v>
      </c>
      <c r="M42" s="140">
        <v>27989</v>
      </c>
      <c r="N42" s="139">
        <v>116315</v>
      </c>
      <c r="O42" s="138"/>
      <c r="P42" s="140">
        <v>27375.35745</v>
      </c>
      <c r="Q42" s="140">
        <v>27247.274300000001</v>
      </c>
      <c r="R42" s="140">
        <v>27885.192910000002</v>
      </c>
      <c r="S42" s="140">
        <v>25099.11205</v>
      </c>
      <c r="T42" s="139">
        <v>107606.93670999999</v>
      </c>
      <c r="U42" s="140">
        <v>24202.039069999999</v>
      </c>
      <c r="V42" s="140">
        <v>29429.783029999999</v>
      </c>
      <c r="W42" s="140">
        <v>33741.2356</v>
      </c>
      <c r="X42" s="140">
        <v>34388.941650000001</v>
      </c>
      <c r="Y42" s="139">
        <v>121761.99935</v>
      </c>
      <c r="Z42" s="140">
        <v>37236.621326688277</v>
      </c>
      <c r="AA42" s="140">
        <v>39006.408600000002</v>
      </c>
      <c r="AB42" s="140">
        <v>42133.225709999999</v>
      </c>
      <c r="AC42" s="140">
        <v>46422.87978000001</v>
      </c>
      <c r="AD42" s="139">
        <v>164799.13541668828</v>
      </c>
      <c r="AE42" s="140">
        <v>58608.414590000008</v>
      </c>
      <c r="AF42" s="140">
        <v>61196.046870682345</v>
      </c>
      <c r="AG42" s="140">
        <v>68770.967355768968</v>
      </c>
      <c r="AH42" s="140">
        <v>63985.356733769084</v>
      </c>
      <c r="AI42" s="139">
        <v>252560.7855502204</v>
      </c>
      <c r="AJ42" s="140">
        <v>62098.779017437504</v>
      </c>
      <c r="AK42" s="140">
        <v>72579.190371473305</v>
      </c>
      <c r="AL42" s="140">
        <v>69530.312369219013</v>
      </c>
      <c r="AM42" s="140">
        <v>61865.127841520487</v>
      </c>
      <c r="AN42" s="139">
        <v>266073.4095996503</v>
      </c>
      <c r="AO42" s="140">
        <v>65668.351650985365</v>
      </c>
      <c r="AP42" s="140">
        <v>67290.970650000003</v>
      </c>
      <c r="AQ42" s="140">
        <v>70464.545487713025</v>
      </c>
      <c r="AR42" s="140">
        <v>67776.511305887892</v>
      </c>
      <c r="AS42" s="139">
        <v>271200.3790945863</v>
      </c>
      <c r="AT42" s="140">
        <v>72606.966080923055</v>
      </c>
      <c r="AU42" s="140">
        <v>79082.281746363384</v>
      </c>
      <c r="AV42" s="140">
        <v>80722.067393586098</v>
      </c>
      <c r="AW42" s="140">
        <v>76936.418049737418</v>
      </c>
      <c r="AX42" s="139">
        <v>309347.73327060993</v>
      </c>
      <c r="AY42" s="140">
        <v>85556.668209207375</v>
      </c>
      <c r="AZ42" s="140">
        <v>89925.741755844399</v>
      </c>
      <c r="BA42" s="140">
        <v>88012.734342349475</v>
      </c>
      <c r="BB42" s="140">
        <v>84053.215426859431</v>
      </c>
      <c r="BC42" s="139">
        <v>347548.35973426065</v>
      </c>
      <c r="BD42" s="140">
        <v>94918.752316118189</v>
      </c>
      <c r="BE42" s="140">
        <v>98682.224634842918</v>
      </c>
      <c r="BF42" s="140">
        <v>102686.16082535322</v>
      </c>
      <c r="BG42" s="140">
        <v>94632.04623353896</v>
      </c>
      <c r="BH42" s="139">
        <v>390919.18400985328</v>
      </c>
      <c r="BI42" s="140">
        <v>105061.2930426471</v>
      </c>
      <c r="BJ42" s="140">
        <v>107629.94801690755</v>
      </c>
      <c r="BK42" s="140">
        <v>111132.27621492981</v>
      </c>
      <c r="BL42" s="140">
        <v>106910.38192962993</v>
      </c>
      <c r="BM42" s="139">
        <v>430733.89920411439</v>
      </c>
      <c r="BN42" s="140">
        <v>110503.83328603057</v>
      </c>
      <c r="BO42" s="140">
        <v>118570.94613012996</v>
      </c>
      <c r="BP42" s="146">
        <v>117435.8218422034</v>
      </c>
      <c r="BQ42" s="146">
        <v>116791.64386015668</v>
      </c>
      <c r="BR42" s="139">
        <v>463302.24511852063</v>
      </c>
      <c r="BS42" s="146">
        <v>116244.25293352945</v>
      </c>
    </row>
    <row r="43" spans="1:71" s="70" customFormat="1" ht="13.5" customHeight="1">
      <c r="A43" s="141" t="s">
        <v>119</v>
      </c>
      <c r="B43" s="128"/>
      <c r="C43" s="132"/>
      <c r="D43" s="132"/>
      <c r="E43" s="143"/>
      <c r="F43" s="143"/>
      <c r="G43" s="143"/>
      <c r="H43" s="143"/>
      <c r="I43" s="132"/>
      <c r="J43" s="131">
        <v>14086</v>
      </c>
      <c r="K43" s="131">
        <v>14082</v>
      </c>
      <c r="L43" s="131">
        <v>14300</v>
      </c>
      <c r="M43" s="131">
        <v>13409</v>
      </c>
      <c r="N43" s="132">
        <v>55877</v>
      </c>
      <c r="O43" s="128"/>
      <c r="P43" s="131">
        <v>14086</v>
      </c>
      <c r="Q43" s="131">
        <v>14082</v>
      </c>
      <c r="R43" s="131">
        <v>14300</v>
      </c>
      <c r="S43" s="131">
        <v>13409</v>
      </c>
      <c r="T43" s="132">
        <v>55877</v>
      </c>
      <c r="U43" s="131">
        <v>15034</v>
      </c>
      <c r="V43" s="131">
        <v>19767</v>
      </c>
      <c r="W43" s="131">
        <v>23584</v>
      </c>
      <c r="X43" s="131">
        <v>24210</v>
      </c>
      <c r="Y43" s="132">
        <v>82595</v>
      </c>
      <c r="Z43" s="131">
        <v>26806.973198434196</v>
      </c>
      <c r="AA43" s="142">
        <v>29087.306060000003</v>
      </c>
      <c r="AB43" s="142">
        <v>31790.171710000002</v>
      </c>
      <c r="AC43" s="142">
        <v>36596.296270000006</v>
      </c>
      <c r="AD43" s="132">
        <v>124280.7472384342</v>
      </c>
      <c r="AE43" s="131">
        <v>49377.518670000005</v>
      </c>
      <c r="AF43" s="131">
        <v>50853.387794782386</v>
      </c>
      <c r="AG43" s="131">
        <v>59251.649226920767</v>
      </c>
      <c r="AH43" s="131">
        <v>55476.361905824619</v>
      </c>
      <c r="AI43" s="132">
        <v>214958.91759752779</v>
      </c>
      <c r="AJ43" s="131">
        <v>53849.940261574797</v>
      </c>
      <c r="AK43" s="131">
        <v>63559.806256213997</v>
      </c>
      <c r="AL43" s="131">
        <v>61254.302725290901</v>
      </c>
      <c r="AM43" s="131">
        <v>54841.700573679605</v>
      </c>
      <c r="AN43" s="132">
        <v>233505.74981675931</v>
      </c>
      <c r="AO43" s="131">
        <v>58895.210765221098</v>
      </c>
      <c r="AP43" s="131">
        <v>60267.215179999999</v>
      </c>
      <c r="AQ43" s="131">
        <v>62888.0862518789</v>
      </c>
      <c r="AR43" s="131">
        <v>60952.241276882</v>
      </c>
      <c r="AS43" s="132">
        <v>243002.75347398201</v>
      </c>
      <c r="AT43" s="131">
        <v>66457.038679428908</v>
      </c>
      <c r="AU43" s="131">
        <v>71942.517327912006</v>
      </c>
      <c r="AV43" s="131">
        <v>73033.932844656942</v>
      </c>
      <c r="AW43" s="131">
        <v>70353.674856714279</v>
      </c>
      <c r="AX43" s="132">
        <v>281787.16370871209</v>
      </c>
      <c r="AY43" s="131">
        <v>78111.254326050344</v>
      </c>
      <c r="AZ43" s="131">
        <v>81324.297136937006</v>
      </c>
      <c r="BA43" s="131">
        <v>79154.76652338478</v>
      </c>
      <c r="BB43" s="131">
        <v>76206.970614501115</v>
      </c>
      <c r="BC43" s="132">
        <v>314797.28860087326</v>
      </c>
      <c r="BD43" s="131">
        <v>86236.677810145877</v>
      </c>
      <c r="BE43" s="131">
        <v>89599.508218767704</v>
      </c>
      <c r="BF43" s="131">
        <v>93143.245213079659</v>
      </c>
      <c r="BG43" s="131">
        <v>86482.219638860406</v>
      </c>
      <c r="BH43" s="132">
        <v>355461.65088085365</v>
      </c>
      <c r="BI43" s="131">
        <v>95637.992449836645</v>
      </c>
      <c r="BJ43" s="131">
        <v>98451.911408392931</v>
      </c>
      <c r="BK43" s="131">
        <v>101389.96806</v>
      </c>
      <c r="BL43" s="131">
        <v>97811.999544809325</v>
      </c>
      <c r="BM43" s="132">
        <v>393291.8714630389</v>
      </c>
      <c r="BN43" s="131">
        <v>100626.35797451405</v>
      </c>
      <c r="BO43" s="131">
        <v>107131.09258474538</v>
      </c>
      <c r="BP43" s="143">
        <v>105425.19258165956</v>
      </c>
      <c r="BQ43" s="143">
        <v>105415.070623158</v>
      </c>
      <c r="BR43" s="132">
        <v>418597.71376407699</v>
      </c>
      <c r="BS43" s="143">
        <v>105464.42087544981</v>
      </c>
    </row>
    <row r="44" spans="1:71" s="70" customFormat="1" ht="13.5" customHeight="1">
      <c r="A44" s="141" t="s">
        <v>105</v>
      </c>
      <c r="B44" s="128"/>
      <c r="C44" s="132"/>
      <c r="D44" s="132"/>
      <c r="E44" s="143"/>
      <c r="F44" s="143"/>
      <c r="G44" s="143"/>
      <c r="H44" s="143"/>
      <c r="I44" s="132"/>
      <c r="J44" s="131">
        <v>11315</v>
      </c>
      <c r="K44" s="131">
        <v>10502</v>
      </c>
      <c r="L44" s="131">
        <v>10217</v>
      </c>
      <c r="M44" s="131">
        <v>9205</v>
      </c>
      <c r="N44" s="132">
        <v>41239</v>
      </c>
      <c r="O44" s="128"/>
      <c r="P44" s="131">
        <v>11315</v>
      </c>
      <c r="Q44" s="131">
        <v>10502</v>
      </c>
      <c r="R44" s="131">
        <v>10217</v>
      </c>
      <c r="S44" s="131">
        <v>9205</v>
      </c>
      <c r="T44" s="132">
        <v>41239</v>
      </c>
      <c r="U44" s="131">
        <v>7870</v>
      </c>
      <c r="V44" s="131">
        <v>7884</v>
      </c>
      <c r="W44" s="131">
        <v>8273</v>
      </c>
      <c r="X44" s="131">
        <v>8310</v>
      </c>
      <c r="Y44" s="132">
        <v>32337</v>
      </c>
      <c r="Z44" s="131">
        <v>8375.9585058034409</v>
      </c>
      <c r="AA44" s="142">
        <v>7746.6609800000006</v>
      </c>
      <c r="AB44" s="142">
        <v>8090.6925300000003</v>
      </c>
      <c r="AC44" s="142">
        <v>7876.9573</v>
      </c>
      <c r="AD44" s="132">
        <v>32090.269315803445</v>
      </c>
      <c r="AE44" s="131">
        <v>6819.6498099999999</v>
      </c>
      <c r="AF44" s="131">
        <v>7753.3855367681908</v>
      </c>
      <c r="AG44" s="131">
        <v>6968.9382258085088</v>
      </c>
      <c r="AH44" s="131">
        <v>6399.7614349401319</v>
      </c>
      <c r="AI44" s="132">
        <v>27941.735007516829</v>
      </c>
      <c r="AJ44" s="131">
        <v>6307.0621656818503</v>
      </c>
      <c r="AK44" s="131">
        <v>6284.1703368456501</v>
      </c>
      <c r="AL44" s="131">
        <v>6830.2043126625404</v>
      </c>
      <c r="AM44" s="131">
        <v>6136.7697451962003</v>
      </c>
      <c r="AN44" s="132">
        <v>25558.206560386243</v>
      </c>
      <c r="AO44" s="131">
        <v>6034.0361243692596</v>
      </c>
      <c r="AP44" s="131">
        <v>6317.6638600000006</v>
      </c>
      <c r="AQ44" s="131">
        <v>6474.37184006195</v>
      </c>
      <c r="AR44" s="131">
        <v>6065.5914736702598</v>
      </c>
      <c r="AS44" s="132">
        <v>24891.66329810147</v>
      </c>
      <c r="AT44" s="131">
        <v>5626.7203271580056</v>
      </c>
      <c r="AU44" s="131">
        <v>6090.4021516686562</v>
      </c>
      <c r="AV44" s="131">
        <v>7124.0769696273373</v>
      </c>
      <c r="AW44" s="131">
        <v>5978.647488624727</v>
      </c>
      <c r="AX44" s="132">
        <v>24819.846937078728</v>
      </c>
      <c r="AY44" s="131">
        <v>6564.4641710509977</v>
      </c>
      <c r="AZ44" s="131">
        <v>7500.3471661813301</v>
      </c>
      <c r="BA44" s="131">
        <v>6794.3704223138129</v>
      </c>
      <c r="BB44" s="131">
        <v>6501.4095187583953</v>
      </c>
      <c r="BC44" s="132">
        <v>27360.591278304535</v>
      </c>
      <c r="BD44" s="131">
        <v>7163.5307705341665</v>
      </c>
      <c r="BE44" s="131">
        <v>7203.282198297682</v>
      </c>
      <c r="BF44" s="131">
        <v>7865.5149910172549</v>
      </c>
      <c r="BG44" s="131">
        <v>7274.8074136074101</v>
      </c>
      <c r="BH44" s="132">
        <v>29507.135373456513</v>
      </c>
      <c r="BI44" s="131">
        <v>8432.101577691983</v>
      </c>
      <c r="BJ44" s="131">
        <v>7745.057984221874</v>
      </c>
      <c r="BK44" s="131">
        <v>8374.3232049298094</v>
      </c>
      <c r="BL44" s="131">
        <v>7847.0812855262302</v>
      </c>
      <c r="BM44" s="132">
        <v>32398.564052369897</v>
      </c>
      <c r="BN44" s="131">
        <v>8476.971735775538</v>
      </c>
      <c r="BO44" s="131">
        <v>9800.9640640017351</v>
      </c>
      <c r="BP44" s="143">
        <v>10081.86765101168</v>
      </c>
      <c r="BQ44" s="143">
        <v>9614.1971050484553</v>
      </c>
      <c r="BR44" s="132">
        <v>37974.000555837411</v>
      </c>
      <c r="BS44" s="143">
        <v>9136.2887333249764</v>
      </c>
    </row>
    <row r="45" spans="1:71" s="70" customFormat="1" ht="13.5" customHeight="1">
      <c r="A45" s="141" t="s">
        <v>114</v>
      </c>
      <c r="B45" s="128"/>
      <c r="C45" s="132"/>
      <c r="D45" s="132"/>
      <c r="E45" s="143"/>
      <c r="F45" s="143"/>
      <c r="G45" s="143"/>
      <c r="H45" s="143"/>
      <c r="I45" s="132"/>
      <c r="J45" s="158">
        <v>3558</v>
      </c>
      <c r="K45" s="158">
        <v>4614</v>
      </c>
      <c r="L45" s="158">
        <v>5652</v>
      </c>
      <c r="M45" s="158">
        <v>5375</v>
      </c>
      <c r="N45" s="132">
        <v>19199</v>
      </c>
      <c r="O45" s="128"/>
      <c r="P45" s="131">
        <v>1974.35745</v>
      </c>
      <c r="Q45" s="131">
        <v>2663.2743</v>
      </c>
      <c r="R45" s="131">
        <v>3368.1929100000002</v>
      </c>
      <c r="S45" s="131">
        <v>2485.1120499999997</v>
      </c>
      <c r="T45" s="132">
        <v>10490.93671</v>
      </c>
      <c r="U45" s="131">
        <v>1298.0390700000003</v>
      </c>
      <c r="V45" s="131">
        <v>1778.7830299999996</v>
      </c>
      <c r="W45" s="131">
        <v>1884.2356</v>
      </c>
      <c r="X45" s="131">
        <v>1868.9416500000002</v>
      </c>
      <c r="Y45" s="132">
        <v>6829.99935</v>
      </c>
      <c r="Z45" s="131">
        <v>2053.689622450639</v>
      </c>
      <c r="AA45" s="142">
        <v>2172.4415600000011</v>
      </c>
      <c r="AB45" s="142">
        <v>2252.3614699999989</v>
      </c>
      <c r="AC45" s="142">
        <v>1949.6262100000004</v>
      </c>
      <c r="AD45" s="132">
        <v>8428.1188624506394</v>
      </c>
      <c r="AE45" s="131">
        <v>2411.2461100000005</v>
      </c>
      <c r="AF45" s="131">
        <v>2589.2735391317697</v>
      </c>
      <c r="AG45" s="131">
        <v>2550.3799030396885</v>
      </c>
      <c r="AH45" s="131">
        <v>2109.2333930043287</v>
      </c>
      <c r="AI45" s="132">
        <v>9660.1329451757883</v>
      </c>
      <c r="AJ45" s="131">
        <v>1941.7765901808566</v>
      </c>
      <c r="AK45" s="131">
        <v>2735.2137784136635</v>
      </c>
      <c r="AL45" s="131">
        <v>1445.8053312655675</v>
      </c>
      <c r="AM45" s="131">
        <v>886.65752264468392</v>
      </c>
      <c r="AN45" s="132">
        <v>7009.4532225047715</v>
      </c>
      <c r="AO45" s="131">
        <v>739.10476139501134</v>
      </c>
      <c r="AP45" s="131">
        <v>706.0916100000004</v>
      </c>
      <c r="AQ45" s="131">
        <v>1102.0873957721806</v>
      </c>
      <c r="AR45" s="131">
        <v>758.6785553356267</v>
      </c>
      <c r="AS45" s="132">
        <v>3305.962322502819</v>
      </c>
      <c r="AT45" s="131">
        <v>523.20707433614314</v>
      </c>
      <c r="AU45" s="131">
        <v>1049.3622667827078</v>
      </c>
      <c r="AV45" s="131">
        <v>564.05757930182779</v>
      </c>
      <c r="AW45" s="131">
        <v>604.09570439840843</v>
      </c>
      <c r="AX45" s="132">
        <v>2740.7226248190873</v>
      </c>
      <c r="AY45" s="131">
        <v>880.94971210602455</v>
      </c>
      <c r="AZ45" s="131">
        <v>1101.0974527260678</v>
      </c>
      <c r="BA45" s="131">
        <v>2063.5973966508823</v>
      </c>
      <c r="BB45" s="131">
        <v>1344.8352935999208</v>
      </c>
      <c r="BC45" s="132">
        <v>5390.4798550828955</v>
      </c>
      <c r="BD45" s="131">
        <v>1518.5437354381486</v>
      </c>
      <c r="BE45" s="131">
        <v>1879.4342177775368</v>
      </c>
      <c r="BF45" s="131">
        <v>1677.4006212563133</v>
      </c>
      <c r="BG45" s="131">
        <v>875.01918107113806</v>
      </c>
      <c r="BH45" s="132">
        <v>5950.3977555431375</v>
      </c>
      <c r="BI45" s="131">
        <v>991.19901511847718</v>
      </c>
      <c r="BJ45" s="131">
        <v>1432.9786242927485</v>
      </c>
      <c r="BK45" s="131">
        <v>1367.98495</v>
      </c>
      <c r="BL45" s="131">
        <v>1251.3010992943791</v>
      </c>
      <c r="BM45" s="132">
        <v>5043.4636887056049</v>
      </c>
      <c r="BN45" s="131">
        <v>1400.5035757409748</v>
      </c>
      <c r="BO45" s="131">
        <v>1638.8894813828581</v>
      </c>
      <c r="BP45" s="143">
        <v>1928.7616095321539</v>
      </c>
      <c r="BQ45" s="143">
        <v>1762.37613195022</v>
      </c>
      <c r="BR45" s="132">
        <v>6730.5307986062071</v>
      </c>
      <c r="BS45" s="143">
        <v>1643.5433247546675</v>
      </c>
    </row>
    <row r="46" spans="1:71" s="70" customFormat="1" ht="13.5" customHeight="1">
      <c r="A46" s="116"/>
      <c r="B46" s="117"/>
      <c r="C46" s="118"/>
      <c r="D46" s="118"/>
      <c r="E46" s="119"/>
      <c r="F46" s="119"/>
      <c r="G46" s="119"/>
      <c r="H46" s="119"/>
      <c r="I46" s="118"/>
      <c r="J46" s="119"/>
      <c r="K46" s="119"/>
      <c r="L46" s="119"/>
      <c r="M46" s="119"/>
      <c r="N46" s="118"/>
      <c r="O46" s="117"/>
      <c r="P46" s="119"/>
      <c r="Q46" s="119"/>
      <c r="R46" s="119"/>
      <c r="S46" s="119"/>
      <c r="T46" s="118"/>
      <c r="U46" s="119"/>
      <c r="V46" s="119"/>
      <c r="W46" s="119"/>
      <c r="X46" s="119"/>
      <c r="Y46" s="118"/>
      <c r="Z46" s="119"/>
      <c r="AA46" s="119"/>
      <c r="AB46" s="119"/>
      <c r="AC46" s="119"/>
      <c r="AD46" s="118"/>
      <c r="AE46" s="119"/>
      <c r="AF46" s="119"/>
      <c r="AG46" s="119"/>
      <c r="AH46" s="119"/>
      <c r="AI46" s="118"/>
      <c r="AJ46" s="119"/>
      <c r="AK46" s="119"/>
      <c r="AL46" s="119"/>
      <c r="AM46" s="119"/>
      <c r="AN46" s="118"/>
      <c r="AO46" s="119"/>
      <c r="AP46" s="119"/>
      <c r="AQ46" s="119"/>
      <c r="AR46" s="119"/>
      <c r="AS46" s="118"/>
      <c r="AT46" s="119"/>
      <c r="AU46" s="119"/>
      <c r="AV46" s="119"/>
      <c r="AW46" s="119"/>
      <c r="AX46" s="118"/>
      <c r="AY46" s="119"/>
      <c r="AZ46" s="119"/>
      <c r="BA46" s="119"/>
      <c r="BB46" s="119"/>
      <c r="BC46" s="118"/>
      <c r="BD46" s="119"/>
      <c r="BE46" s="119"/>
      <c r="BF46" s="119"/>
      <c r="BG46" s="119"/>
      <c r="BH46" s="118"/>
      <c r="BI46" s="119"/>
      <c r="BJ46" s="119"/>
      <c r="BK46" s="119"/>
      <c r="BL46" s="119"/>
      <c r="BM46" s="118"/>
      <c r="BN46" s="119"/>
      <c r="BO46" s="119"/>
      <c r="BP46" s="119"/>
      <c r="BQ46" s="119"/>
      <c r="BR46" s="118"/>
      <c r="BS46" s="119"/>
    </row>
    <row r="47" spans="1:71" s="70" customFormat="1" ht="13.5" customHeight="1">
      <c r="A47" s="159" t="s">
        <v>20</v>
      </c>
      <c r="B47" s="138"/>
      <c r="C47" s="139">
        <v>-279565</v>
      </c>
      <c r="D47" s="139">
        <v>-327771</v>
      </c>
      <c r="E47" s="146">
        <v>-86612.360339999985</v>
      </c>
      <c r="F47" s="146">
        <v>-95940.066430000021</v>
      </c>
      <c r="G47" s="146">
        <v>-101675.57323000001</v>
      </c>
      <c r="H47" s="146">
        <v>-108291.00000000003</v>
      </c>
      <c r="I47" s="139">
        <v>-392519</v>
      </c>
      <c r="J47" s="140">
        <v>-107888.63795000003</v>
      </c>
      <c r="K47" s="140">
        <v>-106768.62944000002</v>
      </c>
      <c r="L47" s="140">
        <v>-110012.73260999995</v>
      </c>
      <c r="M47" s="140">
        <v>-127015</v>
      </c>
      <c r="N47" s="139">
        <v>-451685</v>
      </c>
      <c r="O47" s="138"/>
      <c r="P47" s="140">
        <v>-107888.63795000003</v>
      </c>
      <c r="Q47" s="140">
        <v>-106768</v>
      </c>
      <c r="R47" s="140">
        <v>-110012.73260999995</v>
      </c>
      <c r="S47" s="140">
        <v>-127015</v>
      </c>
      <c r="T47" s="139">
        <v>-451685</v>
      </c>
      <c r="U47" s="140">
        <v>-117868</v>
      </c>
      <c r="V47" s="140">
        <v>-126876</v>
      </c>
      <c r="W47" s="140">
        <v>-130057</v>
      </c>
      <c r="X47" s="140">
        <v>-132586</v>
      </c>
      <c r="Y47" s="139">
        <v>-507386</v>
      </c>
      <c r="Z47" s="140">
        <v>-148722.79999999999</v>
      </c>
      <c r="AA47" s="140">
        <v>-168458.19000000003</v>
      </c>
      <c r="AB47" s="140">
        <v>-214211.00999999998</v>
      </c>
      <c r="AC47" s="140">
        <v>-234187.21226999999</v>
      </c>
      <c r="AD47" s="139">
        <v>-733238</v>
      </c>
      <c r="AE47" s="140">
        <v>-258021.24341</v>
      </c>
      <c r="AF47" s="140">
        <v>-272781.75659</v>
      </c>
      <c r="AG47" s="140">
        <v>-279975</v>
      </c>
      <c r="AH47" s="140">
        <v>-287752</v>
      </c>
      <c r="AI47" s="139">
        <v>-1027787</v>
      </c>
      <c r="AJ47" s="140">
        <v>-300603</v>
      </c>
      <c r="AK47" s="140">
        <v>-320735</v>
      </c>
      <c r="AL47" s="140">
        <v>-340334</v>
      </c>
      <c r="AM47" s="140">
        <v>-323248</v>
      </c>
      <c r="AN47" s="139">
        <v>-1202123</v>
      </c>
      <c r="AO47" s="140">
        <v>-305024.25</v>
      </c>
      <c r="AP47" s="140">
        <v>-320580.25</v>
      </c>
      <c r="AQ47" s="140">
        <v>-329384.7</v>
      </c>
      <c r="AR47" s="140">
        <v>-323931.8</v>
      </c>
      <c r="AS47" s="139">
        <v>-1190034</v>
      </c>
      <c r="AT47" s="140">
        <v>-322029.92768999998</v>
      </c>
      <c r="AU47" s="140">
        <v>-351556.94235000003</v>
      </c>
      <c r="AV47" s="140">
        <v>-360259.76642000006</v>
      </c>
      <c r="AW47" s="140">
        <v>-358227.05663000001</v>
      </c>
      <c r="AX47" s="139">
        <v>-1392073.6930900004</v>
      </c>
      <c r="AY47" s="140">
        <v>-355005.95995999989</v>
      </c>
      <c r="AZ47" s="140">
        <v>-373805.49210000003</v>
      </c>
      <c r="BA47" s="140">
        <v>-374839.57427999994</v>
      </c>
      <c r="BB47" s="140">
        <v>-391411.27496000001</v>
      </c>
      <c r="BC47" s="139">
        <v>-1495062.3012999999</v>
      </c>
      <c r="BD47" s="140">
        <v>-385211.87015999993</v>
      </c>
      <c r="BE47" s="140">
        <v>-410864.85858999996</v>
      </c>
      <c r="BF47" s="140">
        <v>-422373.03767999989</v>
      </c>
      <c r="BG47" s="140">
        <v>-428486.56723999995</v>
      </c>
      <c r="BH47" s="139">
        <v>-1646936.3336699996</v>
      </c>
      <c r="BI47" s="140">
        <v>-439882.79891999997</v>
      </c>
      <c r="BJ47" s="140">
        <v>-460138.39397999999</v>
      </c>
      <c r="BK47" s="140">
        <v>-473700.40252000012</v>
      </c>
      <c r="BL47" s="140">
        <v>-482229.6553300001</v>
      </c>
      <c r="BM47" s="139">
        <v>-1855951.2507499999</v>
      </c>
      <c r="BN47" s="140">
        <v>-477353.10393999988</v>
      </c>
      <c r="BO47" s="140">
        <v>-509857.32451000006</v>
      </c>
      <c r="BP47" s="140">
        <v>-524328.26867000002</v>
      </c>
      <c r="BQ47" s="140">
        <v>-506719.52064</v>
      </c>
      <c r="BR47" s="139">
        <v>-2018258.2177600001</v>
      </c>
      <c r="BS47" s="140">
        <v>-526346.21518000006</v>
      </c>
    </row>
    <row r="48" spans="1:71" s="70" customFormat="1" ht="13.5" customHeight="1">
      <c r="A48" s="141" t="s">
        <v>366</v>
      </c>
      <c r="B48" s="138"/>
      <c r="C48" s="139">
        <v>0</v>
      </c>
      <c r="D48" s="139">
        <v>0</v>
      </c>
      <c r="E48" s="146">
        <v>0</v>
      </c>
      <c r="F48" s="146">
        <v>0</v>
      </c>
      <c r="G48" s="146">
        <v>0</v>
      </c>
      <c r="H48" s="146">
        <v>0</v>
      </c>
      <c r="I48" s="139">
        <v>0</v>
      </c>
      <c r="J48" s="140">
        <v>0</v>
      </c>
      <c r="K48" s="140">
        <v>0</v>
      </c>
      <c r="L48" s="140">
        <v>0</v>
      </c>
      <c r="M48" s="140">
        <v>0</v>
      </c>
      <c r="N48" s="139">
        <v>0</v>
      </c>
      <c r="O48" s="138">
        <v>0</v>
      </c>
      <c r="P48" s="140">
        <v>0</v>
      </c>
      <c r="Q48" s="140">
        <v>0</v>
      </c>
      <c r="R48" s="140">
        <v>0</v>
      </c>
      <c r="S48" s="140">
        <v>0</v>
      </c>
      <c r="T48" s="139">
        <v>0</v>
      </c>
      <c r="U48" s="140">
        <v>0</v>
      </c>
      <c r="V48" s="140">
        <v>0</v>
      </c>
      <c r="W48" s="140">
        <v>0</v>
      </c>
      <c r="X48" s="140">
        <v>0</v>
      </c>
      <c r="Y48" s="139">
        <v>0</v>
      </c>
      <c r="Z48" s="140">
        <v>0</v>
      </c>
      <c r="AA48" s="140">
        <v>0</v>
      </c>
      <c r="AB48" s="140">
        <v>0</v>
      </c>
      <c r="AC48" s="140">
        <v>0</v>
      </c>
      <c r="AD48" s="139">
        <v>0</v>
      </c>
      <c r="AE48" s="140">
        <v>0</v>
      </c>
      <c r="AF48" s="140">
        <v>0</v>
      </c>
      <c r="AG48" s="140">
        <v>0</v>
      </c>
      <c r="AH48" s="140">
        <v>0</v>
      </c>
      <c r="AI48" s="139">
        <v>0</v>
      </c>
      <c r="AJ48" s="140">
        <v>0</v>
      </c>
      <c r="AK48" s="140">
        <v>0</v>
      </c>
      <c r="AL48" s="140">
        <v>0</v>
      </c>
      <c r="AM48" s="140">
        <v>0</v>
      </c>
      <c r="AN48" s="139">
        <v>0</v>
      </c>
      <c r="AO48" s="140">
        <v>0</v>
      </c>
      <c r="AP48" s="140">
        <v>0</v>
      </c>
      <c r="AQ48" s="140">
        <v>0</v>
      </c>
      <c r="AR48" s="140">
        <v>0</v>
      </c>
      <c r="AS48" s="139">
        <v>0</v>
      </c>
      <c r="AT48" s="140">
        <v>0</v>
      </c>
      <c r="AU48" s="140">
        <v>0</v>
      </c>
      <c r="AV48" s="140">
        <v>0</v>
      </c>
      <c r="AW48" s="140">
        <v>0</v>
      </c>
      <c r="AX48" s="139">
        <v>0</v>
      </c>
      <c r="AY48" s="131">
        <v>-175540.69246999992</v>
      </c>
      <c r="AZ48" s="131">
        <v>-183150.07329</v>
      </c>
      <c r="BA48" s="131">
        <v>-189384.24364999999</v>
      </c>
      <c r="BB48" s="131">
        <v>-194722.40000000002</v>
      </c>
      <c r="BC48" s="139">
        <v>-742797.40940999996</v>
      </c>
      <c r="BD48" s="131">
        <v>-194287.10144999996</v>
      </c>
      <c r="BE48" s="131">
        <v>-209931.08596999996</v>
      </c>
      <c r="BF48" s="131">
        <v>-218907.71391999998</v>
      </c>
      <c r="BG48" s="131">
        <v>-220768.11792999998</v>
      </c>
      <c r="BH48" s="139">
        <v>-843894.01926999982</v>
      </c>
      <c r="BI48" s="131">
        <v>-224409.01424999998</v>
      </c>
      <c r="BJ48" s="131">
        <v>-229795.85182999997</v>
      </c>
      <c r="BK48" s="131">
        <v>-234129.95590000003</v>
      </c>
      <c r="BL48" s="131">
        <v>-237991.91291000007</v>
      </c>
      <c r="BM48" s="139">
        <v>-926326.73489000008</v>
      </c>
      <c r="BN48" s="131">
        <v>-238984.78285999998</v>
      </c>
      <c r="BO48" s="131">
        <v>-253903.66574</v>
      </c>
      <c r="BP48" s="131">
        <v>-258542.55403</v>
      </c>
      <c r="BQ48" s="131">
        <v>-261773.10704</v>
      </c>
      <c r="BR48" s="139">
        <v>-1013204.10967</v>
      </c>
      <c r="BS48" s="131">
        <v>-260074</v>
      </c>
    </row>
    <row r="49" spans="1:71" s="56" customFormat="1" ht="13.5" customHeight="1">
      <c r="A49" s="141" t="s">
        <v>367</v>
      </c>
      <c r="B49" s="138"/>
      <c r="C49" s="139">
        <v>0</v>
      </c>
      <c r="D49" s="139">
        <v>0</v>
      </c>
      <c r="E49" s="146">
        <v>0</v>
      </c>
      <c r="F49" s="146">
        <v>0</v>
      </c>
      <c r="G49" s="146">
        <v>0</v>
      </c>
      <c r="H49" s="146">
        <v>0</v>
      </c>
      <c r="I49" s="139">
        <v>0</v>
      </c>
      <c r="J49" s="140">
        <v>0</v>
      </c>
      <c r="K49" s="140">
        <v>0</v>
      </c>
      <c r="L49" s="140">
        <v>0</v>
      </c>
      <c r="M49" s="140">
        <v>0</v>
      </c>
      <c r="N49" s="139">
        <v>0</v>
      </c>
      <c r="O49" s="138">
        <v>0</v>
      </c>
      <c r="P49" s="140">
        <v>0</v>
      </c>
      <c r="Q49" s="140">
        <v>0</v>
      </c>
      <c r="R49" s="140">
        <v>0</v>
      </c>
      <c r="S49" s="140">
        <v>0</v>
      </c>
      <c r="T49" s="139">
        <v>0</v>
      </c>
      <c r="U49" s="140">
        <v>0</v>
      </c>
      <c r="V49" s="140">
        <v>0</v>
      </c>
      <c r="W49" s="140">
        <v>0</v>
      </c>
      <c r="X49" s="140">
        <v>0</v>
      </c>
      <c r="Y49" s="139">
        <v>0</v>
      </c>
      <c r="Z49" s="140">
        <v>0</v>
      </c>
      <c r="AA49" s="140">
        <v>0</v>
      </c>
      <c r="AB49" s="140">
        <v>0</v>
      </c>
      <c r="AC49" s="140">
        <v>0</v>
      </c>
      <c r="AD49" s="139">
        <v>0</v>
      </c>
      <c r="AE49" s="140">
        <v>0</v>
      </c>
      <c r="AF49" s="140">
        <v>0</v>
      </c>
      <c r="AG49" s="140">
        <v>0</v>
      </c>
      <c r="AH49" s="140">
        <v>0</v>
      </c>
      <c r="AI49" s="139">
        <v>0</v>
      </c>
      <c r="AJ49" s="140">
        <v>0</v>
      </c>
      <c r="AK49" s="140">
        <v>0</v>
      </c>
      <c r="AL49" s="140">
        <v>0</v>
      </c>
      <c r="AM49" s="140">
        <v>0</v>
      </c>
      <c r="AN49" s="139">
        <v>0</v>
      </c>
      <c r="AO49" s="140">
        <v>0</v>
      </c>
      <c r="AP49" s="140">
        <v>0</v>
      </c>
      <c r="AQ49" s="140">
        <v>0</v>
      </c>
      <c r="AR49" s="140">
        <v>0</v>
      </c>
      <c r="AS49" s="139">
        <v>0</v>
      </c>
      <c r="AT49" s="140">
        <v>0</v>
      </c>
      <c r="AU49" s="140">
        <v>0</v>
      </c>
      <c r="AV49" s="140">
        <v>0</v>
      </c>
      <c r="AW49" s="140">
        <v>0</v>
      </c>
      <c r="AX49" s="139">
        <v>0</v>
      </c>
      <c r="AY49" s="131">
        <v>-101730.97328999998</v>
      </c>
      <c r="AZ49" s="131">
        <v>-107146.92788000003</v>
      </c>
      <c r="BA49" s="131">
        <v>-105225.18084999996</v>
      </c>
      <c r="BB49" s="131">
        <v>-110363.51655999999</v>
      </c>
      <c r="BC49" s="139">
        <v>-424466.59857999999</v>
      </c>
      <c r="BD49" s="131">
        <v>-108206.48319999997</v>
      </c>
      <c r="BE49" s="131">
        <v>-115154.65595999999</v>
      </c>
      <c r="BF49" s="131">
        <v>-116046.86340999996</v>
      </c>
      <c r="BG49" s="131">
        <v>-121291.12462</v>
      </c>
      <c r="BH49" s="139">
        <v>-460699.12718999991</v>
      </c>
      <c r="BI49" s="131">
        <v>-122473.75470999996</v>
      </c>
      <c r="BJ49" s="131">
        <v>-131568.99058000001</v>
      </c>
      <c r="BK49" s="131">
        <v>-134978.88280000002</v>
      </c>
      <c r="BL49" s="131">
        <v>-136782.37985999999</v>
      </c>
      <c r="BM49" s="139">
        <v>-525804.00795</v>
      </c>
      <c r="BN49" s="131">
        <v>-100103.46400000001</v>
      </c>
      <c r="BO49" s="131">
        <v>-106312.44815000001</v>
      </c>
      <c r="BP49" s="131">
        <v>-107237.78210999997</v>
      </c>
      <c r="BQ49" s="131">
        <v>-112633.64865999999</v>
      </c>
      <c r="BR49" s="139">
        <v>-426287.34292000002</v>
      </c>
      <c r="BS49" s="131">
        <v>-112173</v>
      </c>
    </row>
    <row r="50" spans="1:71" s="56" customFormat="1" ht="13.5" customHeight="1">
      <c r="A50" s="141" t="s">
        <v>368</v>
      </c>
      <c r="B50" s="138"/>
      <c r="C50" s="139">
        <v>0</v>
      </c>
      <c r="D50" s="139">
        <v>0</v>
      </c>
      <c r="E50" s="146">
        <v>0</v>
      </c>
      <c r="F50" s="146">
        <v>0</v>
      </c>
      <c r="G50" s="146">
        <v>0</v>
      </c>
      <c r="H50" s="146">
        <v>0</v>
      </c>
      <c r="I50" s="139">
        <v>0</v>
      </c>
      <c r="J50" s="140">
        <v>0</v>
      </c>
      <c r="K50" s="140">
        <v>0</v>
      </c>
      <c r="L50" s="140">
        <v>0</v>
      </c>
      <c r="M50" s="140">
        <v>0</v>
      </c>
      <c r="N50" s="139">
        <v>0</v>
      </c>
      <c r="O50" s="138">
        <v>0</v>
      </c>
      <c r="P50" s="140">
        <v>0</v>
      </c>
      <c r="Q50" s="140">
        <v>0</v>
      </c>
      <c r="R50" s="140">
        <v>0</v>
      </c>
      <c r="S50" s="140">
        <v>0</v>
      </c>
      <c r="T50" s="139">
        <v>0</v>
      </c>
      <c r="U50" s="140">
        <v>0</v>
      </c>
      <c r="V50" s="140">
        <v>0</v>
      </c>
      <c r="W50" s="140">
        <v>0</v>
      </c>
      <c r="X50" s="140">
        <v>0</v>
      </c>
      <c r="Y50" s="139">
        <v>0</v>
      </c>
      <c r="Z50" s="140">
        <v>0</v>
      </c>
      <c r="AA50" s="140">
        <v>0</v>
      </c>
      <c r="AB50" s="140">
        <v>0</v>
      </c>
      <c r="AC50" s="140">
        <v>0</v>
      </c>
      <c r="AD50" s="139">
        <v>0</v>
      </c>
      <c r="AE50" s="140">
        <v>0</v>
      </c>
      <c r="AF50" s="140">
        <v>0</v>
      </c>
      <c r="AG50" s="140">
        <v>0</v>
      </c>
      <c r="AH50" s="140">
        <v>0</v>
      </c>
      <c r="AI50" s="139">
        <v>0</v>
      </c>
      <c r="AJ50" s="140">
        <v>0</v>
      </c>
      <c r="AK50" s="140">
        <v>0</v>
      </c>
      <c r="AL50" s="140">
        <v>0</v>
      </c>
      <c r="AM50" s="140">
        <v>0</v>
      </c>
      <c r="AN50" s="139">
        <v>0</v>
      </c>
      <c r="AO50" s="140">
        <v>0</v>
      </c>
      <c r="AP50" s="140">
        <v>0</v>
      </c>
      <c r="AQ50" s="140">
        <v>0</v>
      </c>
      <c r="AR50" s="140">
        <v>0</v>
      </c>
      <c r="AS50" s="139">
        <v>0</v>
      </c>
      <c r="AT50" s="140">
        <v>0</v>
      </c>
      <c r="AU50" s="140">
        <v>0</v>
      </c>
      <c r="AV50" s="140">
        <v>0</v>
      </c>
      <c r="AW50" s="140">
        <v>0</v>
      </c>
      <c r="AX50" s="139">
        <v>0</v>
      </c>
      <c r="AY50" s="131">
        <v>-49295.721160000023</v>
      </c>
      <c r="AZ50" s="131">
        <v>-53831.04935999999</v>
      </c>
      <c r="BA50" s="131">
        <v>-50667.444870000007</v>
      </c>
      <c r="BB50" s="131">
        <v>-54651.454959999995</v>
      </c>
      <c r="BC50" s="139">
        <v>-208445.67035000003</v>
      </c>
      <c r="BD50" s="131">
        <v>-57527.765309999995</v>
      </c>
      <c r="BE50" s="131">
        <v>-60315.464340000006</v>
      </c>
      <c r="BF50" s="131">
        <v>-59853.965589999985</v>
      </c>
      <c r="BG50" s="131">
        <v>-55874.514329999998</v>
      </c>
      <c r="BH50" s="139">
        <v>-233571.70956999998</v>
      </c>
      <c r="BI50" s="131">
        <v>-59758.441340000005</v>
      </c>
      <c r="BJ50" s="131">
        <v>-64472.260049999997</v>
      </c>
      <c r="BK50" s="131">
        <v>-68652.068510000012</v>
      </c>
      <c r="BL50" s="131">
        <v>-64785.714900000006</v>
      </c>
      <c r="BM50" s="139">
        <v>-257668.48480000003</v>
      </c>
      <c r="BN50" s="131">
        <v>-67654.113699999987</v>
      </c>
      <c r="BO50" s="131">
        <v>-77935.967709999997</v>
      </c>
      <c r="BP50" s="131">
        <v>-84992.928680000012</v>
      </c>
      <c r="BQ50" s="131">
        <v>-79886.406040000002</v>
      </c>
      <c r="BR50" s="139">
        <v>-310469.41613000003</v>
      </c>
      <c r="BS50" s="131">
        <v>-81237</v>
      </c>
    </row>
    <row r="51" spans="1:71" s="56" customFormat="1" ht="13.5" customHeight="1">
      <c r="A51" s="141" t="s">
        <v>369</v>
      </c>
      <c r="B51" s="138"/>
      <c r="C51" s="139">
        <v>0</v>
      </c>
      <c r="D51" s="139">
        <v>0</v>
      </c>
      <c r="E51" s="146">
        <v>0</v>
      </c>
      <c r="F51" s="146">
        <v>0</v>
      </c>
      <c r="G51" s="146">
        <v>0</v>
      </c>
      <c r="H51" s="146">
        <v>0</v>
      </c>
      <c r="I51" s="139">
        <v>0</v>
      </c>
      <c r="J51" s="140">
        <v>0</v>
      </c>
      <c r="K51" s="140">
        <v>0</v>
      </c>
      <c r="L51" s="140">
        <v>0</v>
      </c>
      <c r="M51" s="140">
        <v>0</v>
      </c>
      <c r="N51" s="139">
        <v>0</v>
      </c>
      <c r="O51" s="138">
        <v>0</v>
      </c>
      <c r="P51" s="140">
        <v>0</v>
      </c>
      <c r="Q51" s="140">
        <v>0</v>
      </c>
      <c r="R51" s="140">
        <v>0</v>
      </c>
      <c r="S51" s="140">
        <v>0</v>
      </c>
      <c r="T51" s="139">
        <v>0</v>
      </c>
      <c r="U51" s="140">
        <v>0</v>
      </c>
      <c r="V51" s="140">
        <v>0</v>
      </c>
      <c r="W51" s="140">
        <v>0</v>
      </c>
      <c r="X51" s="140">
        <v>0</v>
      </c>
      <c r="Y51" s="139">
        <v>0</v>
      </c>
      <c r="Z51" s="140">
        <v>0</v>
      </c>
      <c r="AA51" s="140">
        <v>0</v>
      </c>
      <c r="AB51" s="140">
        <v>0</v>
      </c>
      <c r="AC51" s="140">
        <v>0</v>
      </c>
      <c r="AD51" s="139">
        <v>0</v>
      </c>
      <c r="AE51" s="140">
        <v>0</v>
      </c>
      <c r="AF51" s="140">
        <v>0</v>
      </c>
      <c r="AG51" s="140">
        <v>0</v>
      </c>
      <c r="AH51" s="140">
        <v>0</v>
      </c>
      <c r="AI51" s="139">
        <v>0</v>
      </c>
      <c r="AJ51" s="140">
        <v>0</v>
      </c>
      <c r="AK51" s="140">
        <v>0</v>
      </c>
      <c r="AL51" s="140">
        <v>0</v>
      </c>
      <c r="AM51" s="140">
        <v>0</v>
      </c>
      <c r="AN51" s="139">
        <v>0</v>
      </c>
      <c r="AO51" s="140">
        <v>0</v>
      </c>
      <c r="AP51" s="140">
        <v>0</v>
      </c>
      <c r="AQ51" s="140">
        <v>0</v>
      </c>
      <c r="AR51" s="140">
        <v>0</v>
      </c>
      <c r="AS51" s="139">
        <v>0</v>
      </c>
      <c r="AT51" s="140">
        <v>0</v>
      </c>
      <c r="AU51" s="140">
        <v>0</v>
      </c>
      <c r="AV51" s="140">
        <v>0</v>
      </c>
      <c r="AW51" s="140">
        <v>0</v>
      </c>
      <c r="AX51" s="139">
        <v>0</v>
      </c>
      <c r="AY51" s="131">
        <v>-26925.167450000004</v>
      </c>
      <c r="AZ51" s="131">
        <v>-28133.897280000001</v>
      </c>
      <c r="BA51" s="131">
        <v>-28077.479509999997</v>
      </c>
      <c r="BB51" s="131">
        <v>-28812.036979999997</v>
      </c>
      <c r="BC51" s="139">
        <v>-111948.58121999999</v>
      </c>
      <c r="BD51" s="131">
        <v>-23218.807020000004</v>
      </c>
      <c r="BE51" s="131">
        <v>-23043.933599999997</v>
      </c>
      <c r="BF51" s="131">
        <v>-25291.489670000003</v>
      </c>
      <c r="BG51" s="131">
        <v>-28614.874239999994</v>
      </c>
      <c r="BH51" s="139">
        <v>-100169.10453</v>
      </c>
      <c r="BI51" s="131">
        <v>-31727.315020000002</v>
      </c>
      <c r="BJ51" s="131">
        <v>-32222.112490000003</v>
      </c>
      <c r="BK51" s="131">
        <v>-34081.308129999998</v>
      </c>
      <c r="BL51" s="131">
        <v>-40749.222650000003</v>
      </c>
      <c r="BM51" s="139">
        <v>-138779.95829000001</v>
      </c>
      <c r="BN51" s="131">
        <v>-69112.765299999999</v>
      </c>
      <c r="BO51" s="131">
        <v>-69718.28486</v>
      </c>
      <c r="BP51" s="131">
        <v>-71602.136169999983</v>
      </c>
      <c r="BQ51" s="131">
        <v>-50991.467669999998</v>
      </c>
      <c r="BR51" s="139">
        <v>-261424.65399999998</v>
      </c>
      <c r="BS51" s="131">
        <v>-71713.215180000014</v>
      </c>
    </row>
    <row r="52" spans="1:71" s="56" customFormat="1" ht="13.5" customHeight="1">
      <c r="A52" s="141" t="s">
        <v>370</v>
      </c>
      <c r="B52" s="138"/>
      <c r="C52" s="139">
        <v>0</v>
      </c>
      <c r="D52" s="139">
        <v>0</v>
      </c>
      <c r="E52" s="146">
        <v>0</v>
      </c>
      <c r="F52" s="146">
        <v>0</v>
      </c>
      <c r="G52" s="146">
        <v>0</v>
      </c>
      <c r="H52" s="146">
        <v>0</v>
      </c>
      <c r="I52" s="139">
        <v>0</v>
      </c>
      <c r="J52" s="140">
        <v>0</v>
      </c>
      <c r="K52" s="140">
        <v>0</v>
      </c>
      <c r="L52" s="140">
        <v>0</v>
      </c>
      <c r="M52" s="140">
        <v>0</v>
      </c>
      <c r="N52" s="139">
        <v>0</v>
      </c>
      <c r="O52" s="138">
        <v>0</v>
      </c>
      <c r="P52" s="140">
        <v>0</v>
      </c>
      <c r="Q52" s="140">
        <v>0</v>
      </c>
      <c r="R52" s="140">
        <v>0</v>
      </c>
      <c r="S52" s="140">
        <v>0</v>
      </c>
      <c r="T52" s="139">
        <v>0</v>
      </c>
      <c r="U52" s="140">
        <v>0</v>
      </c>
      <c r="V52" s="140">
        <v>0</v>
      </c>
      <c r="W52" s="140">
        <v>0</v>
      </c>
      <c r="X52" s="140">
        <v>0</v>
      </c>
      <c r="Y52" s="139">
        <v>0</v>
      </c>
      <c r="Z52" s="140">
        <v>0</v>
      </c>
      <c r="AA52" s="140">
        <v>0</v>
      </c>
      <c r="AB52" s="140">
        <v>0</v>
      </c>
      <c r="AC52" s="140">
        <v>0</v>
      </c>
      <c r="AD52" s="139">
        <v>0</v>
      </c>
      <c r="AE52" s="140">
        <v>0</v>
      </c>
      <c r="AF52" s="140">
        <v>0</v>
      </c>
      <c r="AG52" s="140">
        <v>0</v>
      </c>
      <c r="AH52" s="140">
        <v>0</v>
      </c>
      <c r="AI52" s="139">
        <v>0</v>
      </c>
      <c r="AJ52" s="140">
        <v>0</v>
      </c>
      <c r="AK52" s="140">
        <v>0</v>
      </c>
      <c r="AL52" s="140">
        <v>0</v>
      </c>
      <c r="AM52" s="140">
        <v>0</v>
      </c>
      <c r="AN52" s="139">
        <v>0</v>
      </c>
      <c r="AO52" s="140">
        <v>0</v>
      </c>
      <c r="AP52" s="140">
        <v>0</v>
      </c>
      <c r="AQ52" s="140">
        <v>0</v>
      </c>
      <c r="AR52" s="140">
        <v>0</v>
      </c>
      <c r="AS52" s="139">
        <v>0</v>
      </c>
      <c r="AT52" s="140">
        <v>0</v>
      </c>
      <c r="AU52" s="140">
        <v>0</v>
      </c>
      <c r="AV52" s="140">
        <v>0</v>
      </c>
      <c r="AW52" s="140">
        <v>0</v>
      </c>
      <c r="AX52" s="139">
        <v>0</v>
      </c>
      <c r="AY52" s="131">
        <v>-1513.4055899999996</v>
      </c>
      <c r="AZ52" s="131">
        <v>-1543.54429</v>
      </c>
      <c r="BA52" s="131">
        <v>-1485.2253999999998</v>
      </c>
      <c r="BB52" s="131">
        <v>-2861.8664600000002</v>
      </c>
      <c r="BC52" s="139">
        <v>-7404.0417399999997</v>
      </c>
      <c r="BD52" s="131">
        <v>-1971.7131800000002</v>
      </c>
      <c r="BE52" s="131">
        <v>-2419.7187200000003</v>
      </c>
      <c r="BF52" s="131">
        <v>-2273.0050899999997</v>
      </c>
      <c r="BG52" s="131">
        <v>-1937.9361200000001</v>
      </c>
      <c r="BH52" s="139">
        <v>-8602.3731100000005</v>
      </c>
      <c r="BI52" s="131">
        <v>-1514.2736</v>
      </c>
      <c r="BJ52" s="131">
        <v>-2079.1790299999998</v>
      </c>
      <c r="BK52" s="131">
        <v>-1858.1871799999999</v>
      </c>
      <c r="BL52" s="131">
        <v>-1920.4250099999999</v>
      </c>
      <c r="BM52" s="139">
        <v>-7372.0648199999996</v>
      </c>
      <c r="BN52" s="131">
        <v>-1497.9780800000001</v>
      </c>
      <c r="BO52" s="131">
        <v>-1986.95805</v>
      </c>
      <c r="BP52" s="131">
        <v>-1952.8676799999998</v>
      </c>
      <c r="BQ52" s="131">
        <v>-1434.89123</v>
      </c>
      <c r="BR52" s="139">
        <v>-6872.6950399999996</v>
      </c>
      <c r="BS52" s="131">
        <v>-1149</v>
      </c>
    </row>
    <row r="53" spans="1:71" s="56" customFormat="1" ht="13.5" customHeight="1">
      <c r="A53" s="141"/>
      <c r="B53" s="138"/>
      <c r="C53" s="139"/>
      <c r="D53" s="139"/>
      <c r="E53" s="146"/>
      <c r="F53" s="146"/>
      <c r="G53" s="146"/>
      <c r="H53" s="146"/>
      <c r="I53" s="139"/>
      <c r="J53" s="140"/>
      <c r="K53" s="140"/>
      <c r="L53" s="140"/>
      <c r="M53" s="140"/>
      <c r="N53" s="139"/>
      <c r="O53" s="138"/>
      <c r="P53" s="140"/>
      <c r="Q53" s="140"/>
      <c r="R53" s="140"/>
      <c r="S53" s="140"/>
      <c r="T53" s="139"/>
      <c r="U53" s="140"/>
      <c r="V53" s="140"/>
      <c r="W53" s="140"/>
      <c r="X53" s="140"/>
      <c r="Y53" s="139"/>
      <c r="Z53" s="140"/>
      <c r="AA53" s="140"/>
      <c r="AB53" s="140"/>
      <c r="AC53" s="140"/>
      <c r="AD53" s="139"/>
      <c r="AE53" s="140"/>
      <c r="AF53" s="140"/>
      <c r="AG53" s="140"/>
      <c r="AH53" s="140"/>
      <c r="AI53" s="139"/>
      <c r="AJ53" s="140"/>
      <c r="AK53" s="140"/>
      <c r="AL53" s="140"/>
      <c r="AM53" s="140"/>
      <c r="AN53" s="139"/>
      <c r="AO53" s="140"/>
      <c r="AP53" s="140"/>
      <c r="AQ53" s="140"/>
      <c r="AR53" s="140"/>
      <c r="AS53" s="139"/>
      <c r="AT53" s="140"/>
      <c r="AU53" s="140"/>
      <c r="AV53" s="140"/>
      <c r="AW53" s="140"/>
      <c r="AX53" s="139"/>
      <c r="AY53" s="140"/>
      <c r="AZ53" s="140"/>
      <c r="BA53" s="140"/>
      <c r="BB53" s="140"/>
      <c r="BC53" s="139"/>
      <c r="BD53" s="140"/>
      <c r="BE53" s="140"/>
      <c r="BF53" s="140"/>
      <c r="BG53" s="140"/>
      <c r="BH53" s="139"/>
      <c r="BI53" s="140"/>
      <c r="BJ53" s="140"/>
      <c r="BK53" s="140"/>
      <c r="BL53" s="140"/>
      <c r="BM53" s="139"/>
      <c r="BN53" s="140"/>
      <c r="BO53" s="140"/>
      <c r="BP53" s="140"/>
      <c r="BQ53" s="140"/>
      <c r="BR53" s="139"/>
      <c r="BS53" s="140"/>
    </row>
    <row r="54" spans="1:71" s="55" customFormat="1" ht="13.5" customHeight="1">
      <c r="A54" s="141" t="s">
        <v>21</v>
      </c>
      <c r="B54" s="128"/>
      <c r="C54" s="132">
        <v>-124642.36697802773</v>
      </c>
      <c r="D54" s="132">
        <v>-151497.3191081837</v>
      </c>
      <c r="E54" s="143">
        <v>-37782.123177001202</v>
      </c>
      <c r="F54" s="143">
        <v>-42276.953564883202</v>
      </c>
      <c r="G54" s="143">
        <v>-50476.839167070299</v>
      </c>
      <c r="H54" s="143">
        <v>-52121.448923493008</v>
      </c>
      <c r="I54" s="132">
        <v>-182657</v>
      </c>
      <c r="J54" s="131">
        <v>-50711.017048642578</v>
      </c>
      <c r="K54" s="131">
        <v>-49566.982951357422</v>
      </c>
      <c r="L54" s="131">
        <v>-54912</v>
      </c>
      <c r="M54" s="131">
        <v>-60688</v>
      </c>
      <c r="N54" s="132">
        <v>-215878.44549513934</v>
      </c>
      <c r="O54" s="128"/>
      <c r="P54" s="131">
        <v>-50711.017048642578</v>
      </c>
      <c r="Q54" s="131">
        <v>-49566.982951357422</v>
      </c>
      <c r="R54" s="131">
        <v>-54912</v>
      </c>
      <c r="S54" s="131">
        <v>-60688</v>
      </c>
      <c r="T54" s="132">
        <v>-215878</v>
      </c>
      <c r="U54" s="131">
        <v>-57897</v>
      </c>
      <c r="V54" s="131">
        <v>-66873</v>
      </c>
      <c r="W54" s="131">
        <v>-65488</v>
      </c>
      <c r="X54" s="131">
        <v>-69207</v>
      </c>
      <c r="Y54" s="132">
        <v>-259465</v>
      </c>
      <c r="Z54" s="142">
        <v>-69263.399999999994</v>
      </c>
      <c r="AA54" s="142">
        <v>-74858.510000000009</v>
      </c>
      <c r="AB54" s="142">
        <v>-102875.09</v>
      </c>
      <c r="AC54" s="142">
        <v>-117156</v>
      </c>
      <c r="AD54" s="132">
        <v>-364153</v>
      </c>
      <c r="AE54" s="131">
        <v>-128451.9</v>
      </c>
      <c r="AF54" s="131">
        <v>-133783.1</v>
      </c>
      <c r="AG54" s="131">
        <v>-141972.00000000003</v>
      </c>
      <c r="AH54" s="131">
        <v>-142761.00000000003</v>
      </c>
      <c r="AI54" s="132">
        <v>-546968</v>
      </c>
      <c r="AJ54" s="131">
        <v>-150057</v>
      </c>
      <c r="AK54" s="131">
        <v>-157836</v>
      </c>
      <c r="AL54" s="131">
        <v>-166295</v>
      </c>
      <c r="AM54" s="131">
        <v>-157339</v>
      </c>
      <c r="AN54" s="132">
        <v>-631527</v>
      </c>
      <c r="AO54" s="131">
        <v>-149993.25</v>
      </c>
      <c r="AP54" s="131">
        <v>-152435.25</v>
      </c>
      <c r="AQ54" s="131">
        <v>-157592.70000000001</v>
      </c>
      <c r="AR54" s="131">
        <v>-158372.79999999999</v>
      </c>
      <c r="AS54" s="132">
        <v>-618394</v>
      </c>
      <c r="AT54" s="131">
        <v>-162311.51041999998</v>
      </c>
      <c r="AU54" s="131">
        <v>-177699.45785000006</v>
      </c>
      <c r="AV54" s="131">
        <v>-181595.51624</v>
      </c>
      <c r="AW54" s="131">
        <v>-177486.81519999998</v>
      </c>
      <c r="AX54" s="132">
        <v>-699093.29971000005</v>
      </c>
      <c r="AY54" s="131"/>
      <c r="AZ54" s="131"/>
      <c r="BA54" s="131"/>
      <c r="BB54" s="131"/>
      <c r="BC54" s="132">
        <v>0</v>
      </c>
      <c r="BD54" s="131">
        <v>0</v>
      </c>
      <c r="BE54" s="131">
        <v>0</v>
      </c>
      <c r="BF54" s="131">
        <v>0</v>
      </c>
      <c r="BG54" s="131">
        <v>0</v>
      </c>
      <c r="BH54" s="132">
        <v>0</v>
      </c>
      <c r="BI54" s="131">
        <v>0</v>
      </c>
      <c r="BJ54" s="131">
        <v>0</v>
      </c>
      <c r="BK54" s="131">
        <v>0</v>
      </c>
      <c r="BL54" s="131">
        <v>0</v>
      </c>
      <c r="BM54" s="132">
        <v>0</v>
      </c>
      <c r="BN54" s="131">
        <v>0</v>
      </c>
      <c r="BO54" s="131">
        <v>0</v>
      </c>
      <c r="BP54" s="131">
        <v>0</v>
      </c>
      <c r="BQ54" s="131">
        <v>0</v>
      </c>
      <c r="BR54" s="132">
        <v>0</v>
      </c>
      <c r="BS54" s="131">
        <v>0</v>
      </c>
    </row>
    <row r="55" spans="1:71" s="69" customFormat="1" ht="13.5" customHeight="1">
      <c r="A55" s="141" t="s">
        <v>22</v>
      </c>
      <c r="B55" s="128"/>
      <c r="C55" s="132">
        <v>-69678.629151895031</v>
      </c>
      <c r="D55" s="132">
        <v>-81704.729309785267</v>
      </c>
      <c r="E55" s="143">
        <v>-19489.860404241135</v>
      </c>
      <c r="F55" s="143">
        <v>-22451.566438788272</v>
      </c>
      <c r="G55" s="143">
        <v>-25347.029446836099</v>
      </c>
      <c r="H55" s="143">
        <v>-30038.43424309936</v>
      </c>
      <c r="I55" s="132">
        <v>-97326.890532964855</v>
      </c>
      <c r="J55" s="131">
        <v>-23471.044045361919</v>
      </c>
      <c r="K55" s="131">
        <v>-24654.955954638081</v>
      </c>
      <c r="L55" s="131">
        <v>-22603.957200347915</v>
      </c>
      <c r="M55" s="131">
        <v>-27659.042799652088</v>
      </c>
      <c r="N55" s="132">
        <v>-98389</v>
      </c>
      <c r="O55" s="128"/>
      <c r="P55" s="131">
        <v>-23471.044045361919</v>
      </c>
      <c r="Q55" s="131">
        <v>-24654.955954638081</v>
      </c>
      <c r="R55" s="131">
        <v>-22603.957200347915</v>
      </c>
      <c r="S55" s="131">
        <v>-27659.042799652088</v>
      </c>
      <c r="T55" s="132">
        <v>-98389</v>
      </c>
      <c r="U55" s="131">
        <v>-25107</v>
      </c>
      <c r="V55" s="131">
        <v>-20415</v>
      </c>
      <c r="W55" s="131">
        <v>-25933</v>
      </c>
      <c r="X55" s="131">
        <v>-25191</v>
      </c>
      <c r="Y55" s="132">
        <v>-96646</v>
      </c>
      <c r="Z55" s="142">
        <v>-26100</v>
      </c>
      <c r="AA55" s="142">
        <v>-28493.599999999999</v>
      </c>
      <c r="AB55" s="142">
        <v>-35319.4</v>
      </c>
      <c r="AC55" s="142">
        <v>-35212</v>
      </c>
      <c r="AD55" s="132">
        <v>-125125</v>
      </c>
      <c r="AE55" s="131">
        <v>-38800</v>
      </c>
      <c r="AF55" s="131">
        <v>-42232</v>
      </c>
      <c r="AG55" s="131">
        <v>-42255</v>
      </c>
      <c r="AH55" s="131">
        <v>-41660</v>
      </c>
      <c r="AI55" s="132">
        <v>-164947</v>
      </c>
      <c r="AJ55" s="131">
        <v>-41269</v>
      </c>
      <c r="AK55" s="131">
        <v>-45459</v>
      </c>
      <c r="AL55" s="131">
        <v>-47826</v>
      </c>
      <c r="AM55" s="131">
        <v>-42882</v>
      </c>
      <c r="AN55" s="132">
        <v>-177436</v>
      </c>
      <c r="AO55" s="131">
        <v>-36866</v>
      </c>
      <c r="AP55" s="131">
        <v>-43045</v>
      </c>
      <c r="AQ55" s="131">
        <v>-47308</v>
      </c>
      <c r="AR55" s="131">
        <v>-43056</v>
      </c>
      <c r="AS55" s="132">
        <v>-170275</v>
      </c>
      <c r="AT55" s="131">
        <v>-42385.597910000004</v>
      </c>
      <c r="AU55" s="131">
        <v>-46866.770469999996</v>
      </c>
      <c r="AV55" s="131">
        <v>-49447.474970000003</v>
      </c>
      <c r="AW55" s="131">
        <v>-49941.052869999992</v>
      </c>
      <c r="AX55" s="132">
        <v>-188640.89622</v>
      </c>
      <c r="AY55" s="131"/>
      <c r="AZ55" s="131"/>
      <c r="BA55" s="131"/>
      <c r="BB55" s="131"/>
      <c r="BC55" s="132">
        <v>0</v>
      </c>
      <c r="BD55" s="131">
        <v>0</v>
      </c>
      <c r="BE55" s="131">
        <v>0</v>
      </c>
      <c r="BF55" s="131">
        <v>0</v>
      </c>
      <c r="BG55" s="131">
        <v>0</v>
      </c>
      <c r="BH55" s="132">
        <v>0</v>
      </c>
      <c r="BI55" s="131">
        <v>0</v>
      </c>
      <c r="BJ55" s="131">
        <v>0</v>
      </c>
      <c r="BK55" s="131">
        <v>0</v>
      </c>
      <c r="BL55" s="131">
        <v>0</v>
      </c>
      <c r="BM55" s="132">
        <v>0</v>
      </c>
      <c r="BN55" s="131">
        <v>0</v>
      </c>
      <c r="BO55" s="131">
        <v>0</v>
      </c>
      <c r="BP55" s="131">
        <v>0</v>
      </c>
      <c r="BQ55" s="131">
        <v>0</v>
      </c>
      <c r="BR55" s="132">
        <v>0</v>
      </c>
      <c r="BS55" s="131">
        <v>0</v>
      </c>
    </row>
    <row r="56" spans="1:71" s="70" customFormat="1" ht="13.5" customHeight="1">
      <c r="A56" s="141" t="s">
        <v>23</v>
      </c>
      <c r="B56" s="128"/>
      <c r="C56" s="132">
        <v>-61457.025207069128</v>
      </c>
      <c r="D56" s="132">
        <v>-70316.624360658359</v>
      </c>
      <c r="E56" s="143">
        <v>-15376.536029036695</v>
      </c>
      <c r="F56" s="143">
        <v>-18857.107873090732</v>
      </c>
      <c r="G56" s="143">
        <v>-21046.595757089999</v>
      </c>
      <c r="H56" s="143">
        <v>-24054.6390715206</v>
      </c>
      <c r="I56" s="132">
        <v>-79335</v>
      </c>
      <c r="J56" s="131">
        <v>-25401.285689788907</v>
      </c>
      <c r="K56" s="131">
        <v>-22893.714310211093</v>
      </c>
      <c r="L56" s="131">
        <v>-26593</v>
      </c>
      <c r="M56" s="131">
        <v>-29336</v>
      </c>
      <c r="N56" s="132">
        <v>-104223.81653193012</v>
      </c>
      <c r="O56" s="128"/>
      <c r="P56" s="131">
        <v>-25401.285689788907</v>
      </c>
      <c r="Q56" s="131">
        <v>-22893.714310211093</v>
      </c>
      <c r="R56" s="131">
        <v>-26593</v>
      </c>
      <c r="S56" s="131">
        <v>-29336</v>
      </c>
      <c r="T56" s="132">
        <v>-104224</v>
      </c>
      <c r="U56" s="131">
        <v>-24224</v>
      </c>
      <c r="V56" s="131">
        <v>-26569</v>
      </c>
      <c r="W56" s="131">
        <v>-25896</v>
      </c>
      <c r="X56" s="131">
        <v>-25530</v>
      </c>
      <c r="Y56" s="132">
        <v>-102219</v>
      </c>
      <c r="Z56" s="142">
        <v>-30557.4</v>
      </c>
      <c r="AA56" s="142">
        <v>-33528.51</v>
      </c>
      <c r="AB56" s="142">
        <v>-39431.089999999989</v>
      </c>
      <c r="AC56" s="142">
        <v>-44647</v>
      </c>
      <c r="AD56" s="132">
        <v>-148164</v>
      </c>
      <c r="AE56" s="131">
        <v>-45183.365960000003</v>
      </c>
      <c r="AF56" s="131">
        <v>-49536.634039999997</v>
      </c>
      <c r="AG56" s="131">
        <v>-50332.999999999993</v>
      </c>
      <c r="AH56" s="131">
        <v>-55602.999999999993</v>
      </c>
      <c r="AI56" s="132">
        <v>-200656</v>
      </c>
      <c r="AJ56" s="131">
        <v>-56553</v>
      </c>
      <c r="AK56" s="131">
        <v>-61839</v>
      </c>
      <c r="AL56" s="131">
        <v>-68867</v>
      </c>
      <c r="AM56" s="131">
        <v>-69314</v>
      </c>
      <c r="AN56" s="132">
        <v>-256573</v>
      </c>
      <c r="AO56" s="131">
        <v>-65908</v>
      </c>
      <c r="AP56" s="131">
        <v>-69576</v>
      </c>
      <c r="AQ56" s="131">
        <v>-70419</v>
      </c>
      <c r="AR56" s="131">
        <v>-70225</v>
      </c>
      <c r="AS56" s="132">
        <v>-276128</v>
      </c>
      <c r="AT56" s="131">
        <v>-68394.616259999995</v>
      </c>
      <c r="AU56" s="131">
        <v>-72467.059810000006</v>
      </c>
      <c r="AV56" s="131">
        <v>-73401.326440000033</v>
      </c>
      <c r="AW56" s="131">
        <v>-73468.223489999989</v>
      </c>
      <c r="AX56" s="132">
        <v>-287731.22600000002</v>
      </c>
      <c r="AY56" s="131"/>
      <c r="AZ56" s="131"/>
      <c r="BA56" s="131"/>
      <c r="BB56" s="131"/>
      <c r="BC56" s="132">
        <v>0</v>
      </c>
      <c r="BD56" s="131">
        <v>0</v>
      </c>
      <c r="BE56" s="131">
        <v>0</v>
      </c>
      <c r="BF56" s="131">
        <v>0</v>
      </c>
      <c r="BG56" s="131">
        <v>0</v>
      </c>
      <c r="BH56" s="132">
        <v>0</v>
      </c>
      <c r="BI56" s="131">
        <v>0</v>
      </c>
      <c r="BJ56" s="131">
        <v>0</v>
      </c>
      <c r="BK56" s="131">
        <v>0</v>
      </c>
      <c r="BL56" s="131">
        <v>0</v>
      </c>
      <c r="BM56" s="132">
        <v>0</v>
      </c>
      <c r="BN56" s="131">
        <v>0</v>
      </c>
      <c r="BO56" s="131">
        <v>0</v>
      </c>
      <c r="BP56" s="131">
        <v>0</v>
      </c>
      <c r="BQ56" s="131">
        <v>0</v>
      </c>
      <c r="BR56" s="132">
        <v>0</v>
      </c>
      <c r="BS56" s="131">
        <v>0</v>
      </c>
    </row>
    <row r="57" spans="1:71" s="70" customFormat="1" ht="13.5" customHeight="1">
      <c r="A57" s="141" t="s">
        <v>24</v>
      </c>
      <c r="B57" s="128"/>
      <c r="C57" s="132">
        <v>-23786.978663008165</v>
      </c>
      <c r="D57" s="132">
        <v>-24252.327221372616</v>
      </c>
      <c r="E57" s="143">
        <v>-13963.8407297209</v>
      </c>
      <c r="F57" s="143">
        <v>-12354.4385532378</v>
      </c>
      <c r="G57" s="143">
        <v>-4806.1088590036397</v>
      </c>
      <c r="H57" s="143">
        <v>-2076.4777618870799</v>
      </c>
      <c r="I57" s="132">
        <v>-33201</v>
      </c>
      <c r="J57" s="131">
        <v>-8305.2911662066144</v>
      </c>
      <c r="K57" s="131">
        <v>-9652.7088337933856</v>
      </c>
      <c r="L57" s="131">
        <v>-5904.8335764926887</v>
      </c>
      <c r="M57" s="131">
        <v>-9331.1664235073113</v>
      </c>
      <c r="N57" s="132">
        <v>-33194</v>
      </c>
      <c r="O57" s="128"/>
      <c r="P57" s="131">
        <v>-8305.2911662066144</v>
      </c>
      <c r="Q57" s="131">
        <v>-9652.7088337933856</v>
      </c>
      <c r="R57" s="131">
        <v>-5904.8335764926887</v>
      </c>
      <c r="S57" s="131">
        <v>-9331.1664235073113</v>
      </c>
      <c r="T57" s="132">
        <v>-33194</v>
      </c>
      <c r="U57" s="131">
        <v>-10640</v>
      </c>
      <c r="V57" s="131">
        <v>-13019</v>
      </c>
      <c r="W57" s="131">
        <v>-12741</v>
      </c>
      <c r="X57" s="131">
        <v>-12656</v>
      </c>
      <c r="Y57" s="132">
        <v>-49056</v>
      </c>
      <c r="Z57" s="142">
        <v>-15302</v>
      </c>
      <c r="AA57" s="142">
        <v>-24615.57</v>
      </c>
      <c r="AB57" s="142">
        <v>-22150.43</v>
      </c>
      <c r="AC57" s="142">
        <v>-33728</v>
      </c>
      <c r="AD57" s="132">
        <v>-95796</v>
      </c>
      <c r="AE57" s="131">
        <v>-29302.077450000004</v>
      </c>
      <c r="AF57" s="131">
        <v>-28189.922549999996</v>
      </c>
      <c r="AG57" s="131">
        <v>-27894</v>
      </c>
      <c r="AH57" s="131">
        <v>-29830</v>
      </c>
      <c r="AI57" s="132">
        <v>-115216</v>
      </c>
      <c r="AJ57" s="131">
        <v>-31813</v>
      </c>
      <c r="AK57" s="131">
        <v>-34706</v>
      </c>
      <c r="AL57" s="131">
        <v>-36700</v>
      </c>
      <c r="AM57" s="131">
        <v>-33368</v>
      </c>
      <c r="AN57" s="132">
        <v>-136587</v>
      </c>
      <c r="AO57" s="131">
        <v>-30540</v>
      </c>
      <c r="AP57" s="131">
        <v>-33379</v>
      </c>
      <c r="AQ57" s="131">
        <v>-31629</v>
      </c>
      <c r="AR57" s="131">
        <v>-29689</v>
      </c>
      <c r="AS57" s="132">
        <v>-125237</v>
      </c>
      <c r="AT57" s="131">
        <v>-26706.891190000009</v>
      </c>
      <c r="AU57" s="131">
        <v>-31508.373470000006</v>
      </c>
      <c r="AV57" s="131">
        <v>-32433.312640000018</v>
      </c>
      <c r="AW57" s="131">
        <v>-34641.105570000007</v>
      </c>
      <c r="AX57" s="132">
        <v>-125289.68287000005</v>
      </c>
      <c r="AY57" s="131"/>
      <c r="AZ57" s="131"/>
      <c r="BA57" s="131"/>
      <c r="BB57" s="131"/>
      <c r="BC57" s="132">
        <v>0</v>
      </c>
      <c r="BD57" s="131">
        <v>0</v>
      </c>
      <c r="BE57" s="131">
        <v>0</v>
      </c>
      <c r="BF57" s="131">
        <v>0</v>
      </c>
      <c r="BG57" s="131">
        <v>0</v>
      </c>
      <c r="BH57" s="132">
        <v>0</v>
      </c>
      <c r="BI57" s="131">
        <v>0</v>
      </c>
      <c r="BJ57" s="131">
        <v>0</v>
      </c>
      <c r="BK57" s="131">
        <v>0</v>
      </c>
      <c r="BL57" s="131">
        <v>0</v>
      </c>
      <c r="BM57" s="132">
        <v>0</v>
      </c>
      <c r="BN57" s="131">
        <v>0</v>
      </c>
      <c r="BO57" s="131">
        <v>0</v>
      </c>
      <c r="BP57" s="131">
        <v>0</v>
      </c>
      <c r="BQ57" s="131">
        <v>0</v>
      </c>
      <c r="BR57" s="132">
        <v>0</v>
      </c>
      <c r="BS57" s="131">
        <v>0</v>
      </c>
    </row>
    <row r="58" spans="1:71" s="70" customFormat="1" ht="13.5" customHeight="1">
      <c r="A58" s="141" t="s">
        <v>102</v>
      </c>
      <c r="B58" s="128"/>
      <c r="C58" s="132"/>
      <c r="D58" s="132"/>
      <c r="E58" s="143"/>
      <c r="F58" s="143"/>
      <c r="G58" s="143"/>
      <c r="H58" s="143"/>
      <c r="I58" s="132"/>
      <c r="J58" s="131"/>
      <c r="K58" s="131"/>
      <c r="L58" s="131"/>
      <c r="M58" s="131"/>
      <c r="N58" s="132"/>
      <c r="O58" s="128"/>
      <c r="P58" s="131"/>
      <c r="Q58" s="131"/>
      <c r="R58" s="131"/>
      <c r="S58" s="131"/>
      <c r="T58" s="132">
        <v>0</v>
      </c>
      <c r="U58" s="131"/>
      <c r="V58" s="131"/>
      <c r="W58" s="131"/>
      <c r="X58" s="131"/>
      <c r="Y58" s="132">
        <v>0</v>
      </c>
      <c r="Z58" s="142">
        <v>-7500</v>
      </c>
      <c r="AA58" s="142">
        <v>-6962</v>
      </c>
      <c r="AB58" s="142">
        <v>-14436</v>
      </c>
      <c r="AC58" s="142">
        <v>-3444.21227</v>
      </c>
      <c r="AD58" s="132">
        <v>-32342.21227</v>
      </c>
      <c r="AE58" s="131">
        <v>-16283.9</v>
      </c>
      <c r="AF58" s="131">
        <v>-19040.099999999999</v>
      </c>
      <c r="AG58" s="131">
        <v>-17521</v>
      </c>
      <c r="AH58" s="131">
        <v>-17898</v>
      </c>
      <c r="AI58" s="132">
        <v>-70743</v>
      </c>
      <c r="AJ58" s="131">
        <v>-20911</v>
      </c>
      <c r="AK58" s="131">
        <v>-20895</v>
      </c>
      <c r="AL58" s="131">
        <v>-20646</v>
      </c>
      <c r="AM58" s="131">
        <v>-20345</v>
      </c>
      <c r="AN58" s="132">
        <v>-82797</v>
      </c>
      <c r="AO58" s="131">
        <v>-21717</v>
      </c>
      <c r="AP58" s="131">
        <v>-22145</v>
      </c>
      <c r="AQ58" s="131">
        <v>-22436</v>
      </c>
      <c r="AR58" s="131">
        <v>-22589</v>
      </c>
      <c r="AS58" s="132">
        <v>-88887</v>
      </c>
      <c r="AT58" s="131">
        <v>-22231.311910000004</v>
      </c>
      <c r="AU58" s="131">
        <v>-23015.280750000002</v>
      </c>
      <c r="AV58" s="131">
        <v>-23382.136129999995</v>
      </c>
      <c r="AW58" s="131">
        <v>-22689.859500000002</v>
      </c>
      <c r="AX58" s="132">
        <v>-91318.588290000014</v>
      </c>
      <c r="AY58" s="131"/>
      <c r="AZ58" s="131"/>
      <c r="BA58" s="131"/>
      <c r="BB58" s="131"/>
      <c r="BC58" s="132">
        <v>0</v>
      </c>
      <c r="BD58" s="131">
        <v>0</v>
      </c>
      <c r="BE58" s="131">
        <v>0</v>
      </c>
      <c r="BF58" s="131">
        <v>0</v>
      </c>
      <c r="BG58" s="131">
        <v>0</v>
      </c>
      <c r="BH58" s="132">
        <v>0</v>
      </c>
      <c r="BI58" s="131">
        <v>0</v>
      </c>
      <c r="BJ58" s="131">
        <v>0</v>
      </c>
      <c r="BK58" s="131">
        <v>0</v>
      </c>
      <c r="BL58" s="131">
        <v>0</v>
      </c>
      <c r="BM58" s="132">
        <v>0</v>
      </c>
      <c r="BN58" s="131">
        <v>0</v>
      </c>
      <c r="BO58" s="131">
        <v>0</v>
      </c>
      <c r="BP58" s="131">
        <v>0</v>
      </c>
      <c r="BQ58" s="131">
        <v>0</v>
      </c>
      <c r="BR58" s="132">
        <v>0</v>
      </c>
      <c r="BS58" s="131">
        <v>0</v>
      </c>
    </row>
    <row r="59" spans="1:71" s="56" customFormat="1" ht="13.5" customHeight="1">
      <c r="A59" s="134"/>
      <c r="B59" s="134"/>
      <c r="C59" s="160" t="s">
        <v>0</v>
      </c>
      <c r="D59" s="160" t="s">
        <v>0</v>
      </c>
      <c r="E59" s="161" t="s">
        <v>0</v>
      </c>
      <c r="F59" s="161" t="s">
        <v>0</v>
      </c>
      <c r="G59" s="161" t="s">
        <v>0</v>
      </c>
      <c r="H59" s="161" t="s">
        <v>0</v>
      </c>
      <c r="I59" s="160" t="s">
        <v>0</v>
      </c>
      <c r="J59" s="162" t="s">
        <v>0</v>
      </c>
      <c r="K59" s="162" t="s">
        <v>0</v>
      </c>
      <c r="L59" s="162" t="s">
        <v>0</v>
      </c>
      <c r="M59" s="162"/>
      <c r="N59" s="160"/>
      <c r="O59" s="134"/>
      <c r="P59" s="162"/>
      <c r="Q59" s="162"/>
      <c r="R59" s="162"/>
      <c r="S59" s="162"/>
      <c r="T59" s="160"/>
      <c r="U59" s="162"/>
      <c r="V59" s="162"/>
      <c r="W59" s="162"/>
      <c r="X59" s="162"/>
      <c r="Y59" s="160"/>
      <c r="Z59" s="162"/>
      <c r="AA59" s="162"/>
      <c r="AB59" s="162"/>
      <c r="AC59" s="162"/>
      <c r="AD59" s="160"/>
      <c r="AE59" s="162"/>
      <c r="AF59" s="162" t="s">
        <v>0</v>
      </c>
      <c r="AG59" s="162"/>
      <c r="AH59" s="162"/>
      <c r="AI59" s="160"/>
      <c r="AJ59" s="162"/>
      <c r="AK59" s="162"/>
      <c r="AL59" s="162"/>
      <c r="AM59" s="162"/>
      <c r="AN59" s="160"/>
      <c r="AO59" s="162"/>
      <c r="AP59" s="162"/>
      <c r="AQ59" s="162"/>
      <c r="AR59" s="162"/>
      <c r="AS59" s="160"/>
      <c r="AT59" s="162"/>
      <c r="AU59" s="162"/>
      <c r="AV59" s="162"/>
      <c r="AW59" s="162"/>
      <c r="AX59" s="160"/>
      <c r="AY59" s="162"/>
      <c r="AZ59" s="162"/>
      <c r="BA59" s="162"/>
      <c r="BB59" s="162"/>
      <c r="BC59" s="160"/>
      <c r="BD59" s="162"/>
      <c r="BE59" s="162"/>
      <c r="BF59" s="162"/>
      <c r="BG59" s="162"/>
      <c r="BH59" s="160"/>
      <c r="BI59" s="162"/>
      <c r="BJ59" s="162"/>
      <c r="BK59" s="162"/>
      <c r="BL59" s="162"/>
      <c r="BM59" s="160"/>
      <c r="BN59" s="162"/>
      <c r="BO59" s="162"/>
      <c r="BP59" s="162"/>
      <c r="BQ59" s="162"/>
      <c r="BR59" s="160"/>
      <c r="BS59" s="162"/>
    </row>
    <row r="60" spans="1:71" s="56" customFormat="1" ht="13.5" customHeight="1">
      <c r="A60" s="113" t="s">
        <v>25</v>
      </c>
      <c r="B60" s="113"/>
      <c r="C60" s="114">
        <v>208023</v>
      </c>
      <c r="D60" s="114">
        <v>223459</v>
      </c>
      <c r="E60" s="163">
        <v>72818.595460000011</v>
      </c>
      <c r="F60" s="163">
        <v>70718.271339999992</v>
      </c>
      <c r="G60" s="163">
        <v>76289.133200000011</v>
      </c>
      <c r="H60" s="163">
        <v>62934.999999999971</v>
      </c>
      <c r="I60" s="114">
        <v>282761</v>
      </c>
      <c r="J60" s="164">
        <v>75267.424259999942</v>
      </c>
      <c r="K60" s="164">
        <v>84238.266069999983</v>
      </c>
      <c r="L60" s="164">
        <v>83385.309670000075</v>
      </c>
      <c r="M60" s="164">
        <v>75533</v>
      </c>
      <c r="N60" s="114">
        <v>318424</v>
      </c>
      <c r="O60" s="113"/>
      <c r="P60" s="164">
        <v>75267.644259999914</v>
      </c>
      <c r="Q60" s="164">
        <v>84238.895510000002</v>
      </c>
      <c r="R60" s="164">
        <v>83385.269670000096</v>
      </c>
      <c r="S60" s="164">
        <v>75533.040000000037</v>
      </c>
      <c r="T60" s="114">
        <v>318424.84944000002</v>
      </c>
      <c r="U60" s="164">
        <v>86028.761643062957</v>
      </c>
      <c r="V60" s="164">
        <v>90962.474199999997</v>
      </c>
      <c r="W60" s="164">
        <v>101991.14259999993</v>
      </c>
      <c r="X60" s="164">
        <v>85170.789300000033</v>
      </c>
      <c r="Y60" s="114">
        <v>364153.16774306295</v>
      </c>
      <c r="Z60" s="164">
        <v>81768.183849928289</v>
      </c>
      <c r="AA60" s="164">
        <v>76124.486090000195</v>
      </c>
      <c r="AB60" s="164">
        <v>105867.5852600717</v>
      </c>
      <c r="AC60" s="164">
        <v>96401.268600000039</v>
      </c>
      <c r="AD60" s="114">
        <v>360161.5238000002</v>
      </c>
      <c r="AE60" s="164">
        <v>93785.515929999994</v>
      </c>
      <c r="AF60" s="164">
        <v>101206.38310958596</v>
      </c>
      <c r="AG60" s="164">
        <v>119927.10096041404</v>
      </c>
      <c r="AH60" s="164">
        <v>88333.904059999972</v>
      </c>
      <c r="AI60" s="114">
        <v>403252.90405999997</v>
      </c>
      <c r="AJ60" s="164">
        <v>92987.192422158958</v>
      </c>
      <c r="AK60" s="164">
        <v>112838.39020417084</v>
      </c>
      <c r="AL60" s="164">
        <v>99532.346043254307</v>
      </c>
      <c r="AM60" s="164">
        <v>66619.479879999999</v>
      </c>
      <c r="AN60" s="114">
        <v>371977.4085495841</v>
      </c>
      <c r="AO60" s="164">
        <v>90453.465889999992</v>
      </c>
      <c r="AP60" s="164">
        <v>87960.629795675923</v>
      </c>
      <c r="AQ60" s="164">
        <v>122953.234</v>
      </c>
      <c r="AR60" s="164">
        <v>98611.720571767713</v>
      </c>
      <c r="AS60" s="114">
        <v>399979.05025744363</v>
      </c>
      <c r="AT60" s="164">
        <v>124865.98996079649</v>
      </c>
      <c r="AU60" s="164">
        <v>127994.09024138656</v>
      </c>
      <c r="AV60" s="164">
        <v>135269.10513560945</v>
      </c>
      <c r="AW60" s="164">
        <v>114756.49731905526</v>
      </c>
      <c r="AX60" s="114">
        <v>502885.68265684741</v>
      </c>
      <c r="AY60" s="164">
        <v>152939.31493373949</v>
      </c>
      <c r="AZ60" s="164">
        <v>151317.89074632747</v>
      </c>
      <c r="BA60" s="164">
        <v>165006.10163662257</v>
      </c>
      <c r="BB60" s="164">
        <v>131787.39551648375</v>
      </c>
      <c r="BC60" s="114">
        <v>601050.70283317333</v>
      </c>
      <c r="BD60" s="164">
        <v>202541.15824997891</v>
      </c>
      <c r="BE60" s="164">
        <v>186760.6265263625</v>
      </c>
      <c r="BF60" s="164">
        <v>193213.44137830549</v>
      </c>
      <c r="BG60" s="164">
        <v>153560.19291938277</v>
      </c>
      <c r="BH60" s="114">
        <v>736075.41907402966</v>
      </c>
      <c r="BI60" s="164">
        <v>213372.22524748347</v>
      </c>
      <c r="BJ60" s="164">
        <v>213279.02224197955</v>
      </c>
      <c r="BK60" s="164">
        <v>209335.85858111549</v>
      </c>
      <c r="BL60" s="164">
        <v>172524.95178199548</v>
      </c>
      <c r="BM60" s="114">
        <v>808512.05785257439</v>
      </c>
      <c r="BN60" s="164">
        <v>223239.15606852464</v>
      </c>
      <c r="BO60" s="164">
        <v>218835.06968167925</v>
      </c>
      <c r="BP60" s="164">
        <v>231379.58482951904</v>
      </c>
      <c r="BQ60" s="164">
        <v>213395.05784846121</v>
      </c>
      <c r="BR60" s="114">
        <v>886848.86842818395</v>
      </c>
      <c r="BS60" s="164">
        <v>187587.78733641817</v>
      </c>
    </row>
    <row r="61" spans="1:71" s="55" customFormat="1" ht="13.5" customHeight="1" collapsed="1">
      <c r="A61" s="165"/>
      <c r="B61" s="138"/>
      <c r="C61" s="139"/>
      <c r="D61" s="139"/>
      <c r="E61" s="146"/>
      <c r="F61" s="146"/>
      <c r="G61" s="146"/>
      <c r="H61" s="146"/>
      <c r="I61" s="139"/>
      <c r="J61" s="140"/>
      <c r="K61" s="140"/>
      <c r="L61" s="140"/>
      <c r="M61" s="140"/>
      <c r="N61" s="139"/>
      <c r="O61" s="138"/>
      <c r="P61" s="140"/>
      <c r="Q61" s="140"/>
      <c r="R61" s="140"/>
      <c r="S61" s="140"/>
      <c r="T61" s="139"/>
      <c r="U61" s="140"/>
      <c r="V61" s="140"/>
      <c r="W61" s="140"/>
      <c r="X61" s="140"/>
      <c r="Y61" s="139"/>
      <c r="Z61" s="140"/>
      <c r="AA61" s="140"/>
      <c r="AB61" s="140"/>
      <c r="AC61" s="140"/>
      <c r="AD61" s="139"/>
      <c r="AE61" s="140"/>
      <c r="AF61" s="140"/>
      <c r="AG61" s="140"/>
      <c r="AH61" s="140"/>
      <c r="AI61" s="139"/>
      <c r="AJ61" s="140"/>
      <c r="AK61" s="140"/>
      <c r="AL61" s="140"/>
      <c r="AM61" s="140"/>
      <c r="AN61" s="139"/>
      <c r="AO61" s="140"/>
      <c r="AP61" s="140"/>
      <c r="AQ61" s="140"/>
      <c r="AR61" s="140"/>
      <c r="AS61" s="139"/>
      <c r="AT61" s="140"/>
      <c r="AU61" s="140"/>
      <c r="AV61" s="140"/>
      <c r="AW61" s="140"/>
      <c r="AX61" s="139"/>
      <c r="AY61" s="140"/>
      <c r="AZ61" s="140"/>
      <c r="BA61" s="140"/>
      <c r="BB61" s="140"/>
      <c r="BC61" s="139"/>
      <c r="BD61" s="140"/>
      <c r="BE61" s="140"/>
      <c r="BF61" s="140"/>
      <c r="BG61" s="140"/>
      <c r="BH61" s="139"/>
      <c r="BI61" s="140"/>
      <c r="BJ61" s="140"/>
      <c r="BK61" s="140"/>
      <c r="BL61" s="140"/>
      <c r="BM61" s="139"/>
      <c r="BN61" s="140"/>
      <c r="BO61" s="140"/>
      <c r="BP61" s="140"/>
      <c r="BQ61" s="140"/>
      <c r="BR61" s="139"/>
      <c r="BS61" s="140"/>
    </row>
    <row r="62" spans="1:71" s="55" customFormat="1" ht="13.5" customHeight="1">
      <c r="A62" s="150" t="s">
        <v>26</v>
      </c>
      <c r="B62" s="138"/>
      <c r="C62" s="139">
        <v>-146383</v>
      </c>
      <c r="D62" s="139">
        <v>-156852</v>
      </c>
      <c r="E62" s="146">
        <v>-43021.011990000006</v>
      </c>
      <c r="F62" s="146">
        <v>-38827.988009999994</v>
      </c>
      <c r="G62" s="146">
        <v>-48324.999999999993</v>
      </c>
      <c r="H62" s="146">
        <v>-48897</v>
      </c>
      <c r="I62" s="139">
        <v>-179071</v>
      </c>
      <c r="J62" s="140">
        <v>-43925.09689999996</v>
      </c>
      <c r="K62" s="140">
        <v>-45612.903100000003</v>
      </c>
      <c r="L62" s="140">
        <v>-38527</v>
      </c>
      <c r="M62" s="140">
        <v>-41911.000000000029</v>
      </c>
      <c r="N62" s="139">
        <v>-169976</v>
      </c>
      <c r="O62" s="138">
        <v>0</v>
      </c>
      <c r="P62" s="140">
        <v>-43925.09689999996</v>
      </c>
      <c r="Q62" s="140">
        <v>-45612.903100000003</v>
      </c>
      <c r="R62" s="140">
        <v>-38550</v>
      </c>
      <c r="S62" s="140">
        <v>-41996.000000000029</v>
      </c>
      <c r="T62" s="139">
        <v>-170084</v>
      </c>
      <c r="U62" s="140">
        <v>-49403</v>
      </c>
      <c r="V62" s="140">
        <v>-44740</v>
      </c>
      <c r="W62" s="140">
        <v>-50207</v>
      </c>
      <c r="X62" s="140">
        <v>-51199</v>
      </c>
      <c r="Y62" s="139">
        <v>-195549</v>
      </c>
      <c r="Z62" s="140">
        <v>-40490.189449999998</v>
      </c>
      <c r="AA62" s="140">
        <v>-33285.5</v>
      </c>
      <c r="AB62" s="151">
        <v>-78059.801500000001</v>
      </c>
      <c r="AC62" s="151">
        <v>-67279.787729999996</v>
      </c>
      <c r="AD62" s="139">
        <v>-219115.27867999999</v>
      </c>
      <c r="AE62" s="140">
        <v>-39173.968770000007</v>
      </c>
      <c r="AF62" s="140">
        <v>-45059.031230000008</v>
      </c>
      <c r="AG62" s="140">
        <v>-63849</v>
      </c>
      <c r="AH62" s="140">
        <v>-40659</v>
      </c>
      <c r="AI62" s="139">
        <v>-188741</v>
      </c>
      <c r="AJ62" s="140">
        <v>-47935.840360000002</v>
      </c>
      <c r="AK62" s="140">
        <v>-56221.13725</v>
      </c>
      <c r="AL62" s="140">
        <v>-50390.167200000004</v>
      </c>
      <c r="AM62" s="140">
        <v>-47922.373679999997</v>
      </c>
      <c r="AN62" s="139">
        <v>-202469.51849000002</v>
      </c>
      <c r="AO62" s="140">
        <v>-46135</v>
      </c>
      <c r="AP62" s="140">
        <v>-46579.199999999997</v>
      </c>
      <c r="AQ62" s="140">
        <v>-54192.650000000009</v>
      </c>
      <c r="AR62" s="140">
        <v>-58937.149999999994</v>
      </c>
      <c r="AS62" s="139">
        <v>-205844</v>
      </c>
      <c r="AT62" s="140">
        <v>-81903.643830000001</v>
      </c>
      <c r="AU62" s="140">
        <v>-60466.577789999981</v>
      </c>
      <c r="AV62" s="140">
        <v>-64489.301939999998</v>
      </c>
      <c r="AW62" s="140">
        <v>-60387.532239999986</v>
      </c>
      <c r="AX62" s="139">
        <v>-267247.05579999997</v>
      </c>
      <c r="AY62" s="140">
        <v>-66136.832089999996</v>
      </c>
      <c r="AZ62" s="140">
        <v>-65250.234299999996</v>
      </c>
      <c r="BA62" s="140">
        <v>-62234.046870000013</v>
      </c>
      <c r="BB62" s="140">
        <v>-68574.418989999991</v>
      </c>
      <c r="BC62" s="139">
        <v>-262195.53225000005</v>
      </c>
      <c r="BD62" s="140">
        <v>-62394.169890000019</v>
      </c>
      <c r="BE62" s="140">
        <v>-68911.345630000011</v>
      </c>
      <c r="BF62" s="140">
        <v>-65354.127749999992</v>
      </c>
      <c r="BG62" s="140">
        <v>-62544.988160000001</v>
      </c>
      <c r="BH62" s="139">
        <v>-259204.63143000004</v>
      </c>
      <c r="BI62" s="140">
        <v>-71322.154869999998</v>
      </c>
      <c r="BJ62" s="140">
        <v>-78750.066989999992</v>
      </c>
      <c r="BK62" s="140">
        <v>-74046.344089999999</v>
      </c>
      <c r="BL62" s="140">
        <v>-81146.100650000037</v>
      </c>
      <c r="BM62" s="139">
        <v>-305264.66660000006</v>
      </c>
      <c r="BN62" s="140">
        <v>-71867.769711800007</v>
      </c>
      <c r="BO62" s="140">
        <v>-91251.183809999988</v>
      </c>
      <c r="BP62" s="140">
        <v>-79214.940579999995</v>
      </c>
      <c r="BQ62" s="140">
        <v>-84335.614070000011</v>
      </c>
      <c r="BR62" s="139">
        <v>-326669.50817180006</v>
      </c>
      <c r="BS62" s="140">
        <v>-78857.17876000001</v>
      </c>
    </row>
    <row r="63" spans="1:71" s="70" customFormat="1" ht="13.5" customHeight="1" collapsed="1">
      <c r="A63" s="150" t="s">
        <v>27</v>
      </c>
      <c r="B63" s="138"/>
      <c r="C63" s="139">
        <v>-106393</v>
      </c>
      <c r="D63" s="139">
        <v>-111449</v>
      </c>
      <c r="E63" s="146">
        <v>-36584.178240000008</v>
      </c>
      <c r="F63" s="146">
        <v>-42857.088499999998</v>
      </c>
      <c r="G63" s="146">
        <v>-35440.733259999994</v>
      </c>
      <c r="H63" s="146">
        <v>-42370</v>
      </c>
      <c r="I63" s="139">
        <v>-157252</v>
      </c>
      <c r="J63" s="140">
        <v>-40766.733899999963</v>
      </c>
      <c r="K63" s="140">
        <v>-43792.266100000037</v>
      </c>
      <c r="L63" s="140">
        <v>-45689</v>
      </c>
      <c r="M63" s="140">
        <v>-51790</v>
      </c>
      <c r="N63" s="139">
        <v>-182038</v>
      </c>
      <c r="O63" s="138"/>
      <c r="P63" s="140">
        <v>-40766.733899999963</v>
      </c>
      <c r="Q63" s="140">
        <v>-43792.266100000001</v>
      </c>
      <c r="R63" s="140">
        <v>-45712</v>
      </c>
      <c r="S63" s="140">
        <v>-51875.000000000029</v>
      </c>
      <c r="T63" s="139">
        <v>-182146</v>
      </c>
      <c r="U63" s="140">
        <v>-43612</v>
      </c>
      <c r="V63" s="140">
        <v>-47471</v>
      </c>
      <c r="W63" s="140">
        <v>-54314</v>
      </c>
      <c r="X63" s="140">
        <v>-50837</v>
      </c>
      <c r="Y63" s="139">
        <v>-196234</v>
      </c>
      <c r="Z63" s="140">
        <v>-35906</v>
      </c>
      <c r="AA63" s="140">
        <v>-30373</v>
      </c>
      <c r="AB63" s="151">
        <v>-66345.56624</v>
      </c>
      <c r="AC63" s="151">
        <v>-60947.787729999996</v>
      </c>
      <c r="AD63" s="139">
        <v>-193571.35397</v>
      </c>
      <c r="AE63" s="140">
        <v>-36099.968770000007</v>
      </c>
      <c r="AF63" s="140">
        <v>-44065.031230000008</v>
      </c>
      <c r="AG63" s="140">
        <v>-58766</v>
      </c>
      <c r="AH63" s="140">
        <v>-51566</v>
      </c>
      <c r="AI63" s="139">
        <v>-190497</v>
      </c>
      <c r="AJ63" s="140">
        <v>-44984</v>
      </c>
      <c r="AK63" s="140">
        <v>-55236</v>
      </c>
      <c r="AL63" s="140">
        <v>-58913.287490000002</v>
      </c>
      <c r="AM63" s="140">
        <v>-56894.762139999999</v>
      </c>
      <c r="AN63" s="139">
        <v>-216028.04963000002</v>
      </c>
      <c r="AO63" s="140">
        <v>-52415</v>
      </c>
      <c r="AP63" s="140">
        <v>-46596.2</v>
      </c>
      <c r="AQ63" s="140">
        <v>-49870.400000000009</v>
      </c>
      <c r="AR63" s="140">
        <v>-60558.399999999994</v>
      </c>
      <c r="AS63" s="139">
        <v>-209440</v>
      </c>
      <c r="AT63" s="140">
        <v>-51514.365560000006</v>
      </c>
      <c r="AU63" s="140">
        <v>-53910.097479999982</v>
      </c>
      <c r="AV63" s="140">
        <v>-57882.544280000002</v>
      </c>
      <c r="AW63" s="140">
        <v>-58903.723109999984</v>
      </c>
      <c r="AX63" s="139">
        <v>-222210.73043</v>
      </c>
      <c r="AY63" s="140">
        <v>-53109.593559999994</v>
      </c>
      <c r="AZ63" s="140">
        <v>-59189.418769999997</v>
      </c>
      <c r="BA63" s="140">
        <v>-61951.110340000007</v>
      </c>
      <c r="BB63" s="140">
        <v>-69067.102759999994</v>
      </c>
      <c r="BC63" s="139">
        <v>-243317.22543000002</v>
      </c>
      <c r="BD63" s="140">
        <v>-58544.94306000002</v>
      </c>
      <c r="BE63" s="140">
        <v>-67240.618600000016</v>
      </c>
      <c r="BF63" s="140">
        <v>-65477.89267999999</v>
      </c>
      <c r="BG63" s="140">
        <v>-65271.494150000006</v>
      </c>
      <c r="BH63" s="139">
        <v>-256534.94849000004</v>
      </c>
      <c r="BI63" s="140">
        <v>-69253.436040000001</v>
      </c>
      <c r="BJ63" s="140">
        <v>-74652.082299999995</v>
      </c>
      <c r="BK63" s="140">
        <v>-72019.888930000001</v>
      </c>
      <c r="BL63" s="140">
        <v>-79657.050020000024</v>
      </c>
      <c r="BM63" s="139">
        <v>-295582.45729000005</v>
      </c>
      <c r="BN63" s="140">
        <v>-70196.033530000001</v>
      </c>
      <c r="BO63" s="140">
        <v>-83928.889569999999</v>
      </c>
      <c r="BP63" s="140">
        <v>-79092.723480000001</v>
      </c>
      <c r="BQ63" s="140">
        <v>-85625.594680000009</v>
      </c>
      <c r="BR63" s="139">
        <v>-318843.24126000004</v>
      </c>
      <c r="BS63" s="140">
        <v>-80285.1685</v>
      </c>
    </row>
    <row r="64" spans="1:71" s="70" customFormat="1" ht="13.5" customHeight="1">
      <c r="A64" s="141" t="s">
        <v>113</v>
      </c>
      <c r="B64" s="128"/>
      <c r="C64" s="132">
        <v>-87411</v>
      </c>
      <c r="D64" s="132">
        <v>-91251</v>
      </c>
      <c r="E64" s="143">
        <v>-31780.56558000001</v>
      </c>
      <c r="F64" s="143">
        <v>-39086.184439999997</v>
      </c>
      <c r="G64" s="143">
        <v>-29154.249979999993</v>
      </c>
      <c r="H64" s="143">
        <v>-34880</v>
      </c>
      <c r="I64" s="132">
        <v>-134901</v>
      </c>
      <c r="J64" s="131">
        <v>-33929.733899999963</v>
      </c>
      <c r="K64" s="131">
        <v>-36341.266100000001</v>
      </c>
      <c r="L64" s="131">
        <v>-36438</v>
      </c>
      <c r="M64" s="131">
        <v>-44455.000000000029</v>
      </c>
      <c r="N64" s="132">
        <v>-151164</v>
      </c>
      <c r="O64" s="128"/>
      <c r="P64" s="131">
        <v>-33929.733899999963</v>
      </c>
      <c r="Q64" s="131">
        <v>-36341.266100000001</v>
      </c>
      <c r="R64" s="131">
        <v>-36438</v>
      </c>
      <c r="S64" s="131">
        <v>-44455.000000000029</v>
      </c>
      <c r="T64" s="132">
        <v>-151164</v>
      </c>
      <c r="U64" s="131">
        <v>-35388</v>
      </c>
      <c r="V64" s="131">
        <v>-40286</v>
      </c>
      <c r="W64" s="131">
        <v>-46063</v>
      </c>
      <c r="X64" s="131">
        <v>-41525</v>
      </c>
      <c r="Y64" s="132">
        <v>-163262</v>
      </c>
      <c r="Z64" s="142">
        <v>-34118</v>
      </c>
      <c r="AA64" s="142">
        <v>-28606.51</v>
      </c>
      <c r="AB64" s="142">
        <v>-61466.366240000003</v>
      </c>
      <c r="AC64" s="142">
        <v>-43196.2</v>
      </c>
      <c r="AD64" s="132">
        <v>-167387.07623999999</v>
      </c>
      <c r="AE64" s="131">
        <v>-29643.968770000007</v>
      </c>
      <c r="AF64" s="131">
        <v>-37520.031230000008</v>
      </c>
      <c r="AG64" s="131">
        <v>-50433</v>
      </c>
      <c r="AH64" s="131">
        <v>-43380</v>
      </c>
      <c r="AI64" s="132">
        <v>-160977</v>
      </c>
      <c r="AJ64" s="131">
        <v>-37714</v>
      </c>
      <c r="AK64" s="131">
        <v>-48705</v>
      </c>
      <c r="AL64" s="131">
        <v>-52806.823910000006</v>
      </c>
      <c r="AM64" s="131">
        <v>-50836.762139999999</v>
      </c>
      <c r="AN64" s="132">
        <v>-190062.58605000001</v>
      </c>
      <c r="AO64" s="131">
        <v>-46452</v>
      </c>
      <c r="AP64" s="131">
        <v>-40449.199999999997</v>
      </c>
      <c r="AQ64" s="131">
        <v>-43385.900000000009</v>
      </c>
      <c r="AR64" s="131">
        <v>-53850.899999999994</v>
      </c>
      <c r="AS64" s="132">
        <v>-184138</v>
      </c>
      <c r="AT64" s="131">
        <v>-44073.795290000002</v>
      </c>
      <c r="AU64" s="131">
        <v>-46058.395439999986</v>
      </c>
      <c r="AV64" s="131">
        <v>-50032.738559999998</v>
      </c>
      <c r="AW64" s="131">
        <v>-50907.292639999985</v>
      </c>
      <c r="AX64" s="132">
        <v>-191072.22193</v>
      </c>
      <c r="AY64" s="131">
        <v>-44914.856529999997</v>
      </c>
      <c r="AZ64" s="131">
        <v>-50996.943269999996</v>
      </c>
      <c r="BA64" s="131">
        <v>-53707.072170000007</v>
      </c>
      <c r="BB64" s="131">
        <v>-60294.367959999996</v>
      </c>
      <c r="BC64" s="132">
        <v>-209913.23993000001</v>
      </c>
      <c r="BD64" s="131">
        <v>-48293.739200000018</v>
      </c>
      <c r="BE64" s="131">
        <v>-56416.914550000016</v>
      </c>
      <c r="BF64" s="131">
        <v>-54832.107659999994</v>
      </c>
      <c r="BG64" s="131">
        <v>-54409.554150000004</v>
      </c>
      <c r="BH64" s="132">
        <v>-213952.31556000005</v>
      </c>
      <c r="BI64" s="131">
        <v>-56776.902350000004</v>
      </c>
      <c r="BJ64" s="131">
        <v>-62363.219769999996</v>
      </c>
      <c r="BK64" s="131">
        <v>-59588.096230000003</v>
      </c>
      <c r="BL64" s="131">
        <v>-66344.755780000021</v>
      </c>
      <c r="BM64" s="132">
        <v>-245072.97413000005</v>
      </c>
      <c r="BN64" s="131">
        <v>-55471.26988</v>
      </c>
      <c r="BO64" s="131">
        <v>-69408.385769999993</v>
      </c>
      <c r="BP64" s="131">
        <v>-63932.923710000003</v>
      </c>
      <c r="BQ64" s="131">
        <v>-70992.679410000012</v>
      </c>
      <c r="BR64" s="132">
        <v>-259805.25877000001</v>
      </c>
      <c r="BS64" s="131">
        <v>-64744</v>
      </c>
    </row>
    <row r="65" spans="1:71" s="70" customFormat="1" ht="13.5" customHeight="1" collapsed="1">
      <c r="A65" s="141" t="s">
        <v>102</v>
      </c>
      <c r="B65" s="128"/>
      <c r="C65" s="132">
        <v>-18982</v>
      </c>
      <c r="D65" s="132">
        <v>-20198</v>
      </c>
      <c r="E65" s="143">
        <v>-4803.6126599999998</v>
      </c>
      <c r="F65" s="143">
        <v>-3770.9040599999998</v>
      </c>
      <c r="G65" s="143">
        <v>-6286.4832799999995</v>
      </c>
      <c r="H65" s="143">
        <v>-7489.9999999999991</v>
      </c>
      <c r="I65" s="132">
        <v>-22351</v>
      </c>
      <c r="J65" s="131">
        <v>-6837</v>
      </c>
      <c r="K65" s="131">
        <v>-7451</v>
      </c>
      <c r="L65" s="131">
        <v>-9251</v>
      </c>
      <c r="M65" s="131">
        <v>-7335</v>
      </c>
      <c r="N65" s="132">
        <v>-30874</v>
      </c>
      <c r="O65" s="128"/>
      <c r="P65" s="131">
        <v>-6837</v>
      </c>
      <c r="Q65" s="131">
        <v>-7451</v>
      </c>
      <c r="R65" s="131">
        <v>-9274</v>
      </c>
      <c r="S65" s="131">
        <v>-7420</v>
      </c>
      <c r="T65" s="132">
        <v>-30982</v>
      </c>
      <c r="U65" s="131">
        <v>-8224</v>
      </c>
      <c r="V65" s="131">
        <v>-7185</v>
      </c>
      <c r="W65" s="131">
        <v>-8251</v>
      </c>
      <c r="X65" s="131">
        <v>-9312</v>
      </c>
      <c r="Y65" s="132">
        <v>-32972</v>
      </c>
      <c r="Z65" s="142">
        <v>-1788</v>
      </c>
      <c r="AA65" s="142">
        <v>-1766.49</v>
      </c>
      <c r="AB65" s="142">
        <v>-4878.2000000000007</v>
      </c>
      <c r="AC65" s="142">
        <v>-17751.587729999999</v>
      </c>
      <c r="AD65" s="132">
        <v>-26184.277730000002</v>
      </c>
      <c r="AE65" s="131">
        <v>-6456</v>
      </c>
      <c r="AF65" s="131">
        <v>-6545</v>
      </c>
      <c r="AG65" s="131">
        <v>-8333</v>
      </c>
      <c r="AH65" s="131">
        <v>-8186</v>
      </c>
      <c r="AI65" s="132">
        <v>-29520</v>
      </c>
      <c r="AJ65" s="131">
        <v>-7270</v>
      </c>
      <c r="AK65" s="131">
        <v>-6531</v>
      </c>
      <c r="AL65" s="131">
        <v>-6106.4635799999996</v>
      </c>
      <c r="AM65" s="131">
        <v>-6058</v>
      </c>
      <c r="AN65" s="132">
        <v>-25965.46358</v>
      </c>
      <c r="AO65" s="131">
        <v>-5963</v>
      </c>
      <c r="AP65" s="131">
        <v>-6147</v>
      </c>
      <c r="AQ65" s="131">
        <v>-6484.5</v>
      </c>
      <c r="AR65" s="131">
        <v>-6707.5</v>
      </c>
      <c r="AS65" s="132">
        <v>-25302</v>
      </c>
      <c r="AT65" s="131">
        <v>-7440.5702700000002</v>
      </c>
      <c r="AU65" s="131">
        <v>-7851.7020400000001</v>
      </c>
      <c r="AV65" s="131">
        <v>-7849.8057200000003</v>
      </c>
      <c r="AW65" s="131">
        <v>-7996.4304700000002</v>
      </c>
      <c r="AX65" s="132">
        <v>-31138.5085</v>
      </c>
      <c r="AY65" s="131">
        <v>-8194.7370300000002</v>
      </c>
      <c r="AZ65" s="131">
        <v>-8192.4755000000005</v>
      </c>
      <c r="BA65" s="131">
        <v>-8244.0381699999998</v>
      </c>
      <c r="BB65" s="131">
        <v>-8772.7348000000002</v>
      </c>
      <c r="BC65" s="132">
        <v>-33403.985500000003</v>
      </c>
      <c r="BD65" s="131">
        <v>-10251.20386</v>
      </c>
      <c r="BE65" s="131">
        <v>-10823.704049999998</v>
      </c>
      <c r="BF65" s="131">
        <v>-10645.785019999999</v>
      </c>
      <c r="BG65" s="131">
        <v>-10861.94</v>
      </c>
      <c r="BH65" s="132">
        <v>-42582.63293</v>
      </c>
      <c r="BI65" s="131">
        <v>-12476.53369</v>
      </c>
      <c r="BJ65" s="131">
        <v>-12288.86253</v>
      </c>
      <c r="BK65" s="131">
        <v>-12431.7927</v>
      </c>
      <c r="BL65" s="131">
        <v>-13312.294240000001</v>
      </c>
      <c r="BM65" s="132">
        <v>-50509.483160000003</v>
      </c>
      <c r="BN65" s="131">
        <v>-14724.763650000001</v>
      </c>
      <c r="BO65" s="131">
        <v>-14520.5038</v>
      </c>
      <c r="BP65" s="131">
        <v>-15159.799770000001</v>
      </c>
      <c r="BQ65" s="131">
        <v>-14632.91527</v>
      </c>
      <c r="BR65" s="132">
        <v>-59037.982489999995</v>
      </c>
      <c r="BS65" s="131">
        <v>-15541.1685</v>
      </c>
    </row>
    <row r="66" spans="1:71" s="70" customFormat="1" ht="13.5" customHeight="1">
      <c r="A66" s="133"/>
      <c r="B66" s="134"/>
      <c r="C66" s="166"/>
      <c r="D66" s="167"/>
      <c r="E66" s="145"/>
      <c r="F66" s="145"/>
      <c r="G66" s="145"/>
      <c r="H66" s="145"/>
      <c r="I66" s="167"/>
      <c r="J66" s="136"/>
      <c r="K66" s="136"/>
      <c r="L66" s="136"/>
      <c r="M66" s="136"/>
      <c r="N66" s="167"/>
      <c r="O66" s="134"/>
      <c r="P66" s="136"/>
      <c r="Q66" s="136"/>
      <c r="R66" s="136"/>
      <c r="S66" s="136"/>
      <c r="T66" s="167"/>
      <c r="U66" s="136"/>
      <c r="V66" s="136"/>
      <c r="W66" s="136"/>
      <c r="X66" s="136"/>
      <c r="Y66" s="167"/>
      <c r="Z66" s="136"/>
      <c r="AA66" s="136"/>
      <c r="AB66" s="136"/>
      <c r="AC66" s="136"/>
      <c r="AD66" s="167"/>
      <c r="AE66" s="136"/>
      <c r="AF66" s="136"/>
      <c r="AG66" s="136"/>
      <c r="AH66" s="136"/>
      <c r="AI66" s="167"/>
      <c r="AJ66" s="136"/>
      <c r="AK66" s="136"/>
      <c r="AL66" s="136"/>
      <c r="AM66" s="136"/>
      <c r="AN66" s="167"/>
      <c r="AO66" s="136"/>
      <c r="AP66" s="136"/>
      <c r="AQ66" s="136"/>
      <c r="AR66" s="136"/>
      <c r="AS66" s="167"/>
      <c r="AT66" s="136"/>
      <c r="AU66" s="136"/>
      <c r="AV66" s="136"/>
      <c r="AW66" s="136"/>
      <c r="AX66" s="167"/>
      <c r="AY66" s="136"/>
      <c r="AZ66" s="136"/>
      <c r="BA66" s="136"/>
      <c r="BB66" s="136"/>
      <c r="BC66" s="167"/>
      <c r="BD66" s="136"/>
      <c r="BE66" s="136"/>
      <c r="BF66" s="136"/>
      <c r="BG66" s="136"/>
      <c r="BH66" s="167"/>
      <c r="BI66" s="136"/>
      <c r="BJ66" s="136"/>
      <c r="BK66" s="136"/>
      <c r="BL66" s="136"/>
      <c r="BM66" s="167"/>
      <c r="BN66" s="136"/>
      <c r="BO66" s="136"/>
      <c r="BP66" s="136"/>
      <c r="BQ66" s="136"/>
      <c r="BR66" s="167"/>
      <c r="BS66" s="136"/>
    </row>
    <row r="67" spans="1:71" s="70" customFormat="1" ht="13.5" customHeight="1">
      <c r="A67" s="168"/>
      <c r="B67" s="134"/>
      <c r="C67" s="167"/>
      <c r="D67" s="167"/>
      <c r="E67" s="145"/>
      <c r="F67" s="145"/>
      <c r="G67" s="145"/>
      <c r="H67" s="145"/>
      <c r="I67" s="167"/>
      <c r="J67" s="136"/>
      <c r="K67" s="136"/>
      <c r="L67" s="136"/>
      <c r="M67" s="136"/>
      <c r="N67" s="167"/>
      <c r="O67" s="134"/>
      <c r="P67" s="136"/>
      <c r="Q67" s="136"/>
      <c r="R67" s="136"/>
      <c r="S67" s="136"/>
      <c r="T67" s="167"/>
      <c r="U67" s="136"/>
      <c r="V67" s="136"/>
      <c r="W67" s="136"/>
      <c r="X67" s="136"/>
      <c r="Y67" s="167"/>
      <c r="Z67" s="136"/>
      <c r="AA67" s="136"/>
      <c r="AB67" s="136"/>
      <c r="AC67" s="136"/>
      <c r="AD67" s="167"/>
      <c r="AE67" s="136"/>
      <c r="AF67" s="136"/>
      <c r="AG67" s="136"/>
      <c r="AH67" s="136"/>
      <c r="AI67" s="167"/>
      <c r="AJ67" s="136"/>
      <c r="AK67" s="136"/>
      <c r="AL67" s="136"/>
      <c r="AM67" s="136"/>
      <c r="AN67" s="167"/>
      <c r="AO67" s="136"/>
      <c r="AP67" s="136"/>
      <c r="AQ67" s="136"/>
      <c r="AR67" s="136"/>
      <c r="AS67" s="167"/>
      <c r="AT67" s="136"/>
      <c r="AU67" s="136"/>
      <c r="AV67" s="136"/>
      <c r="AW67" s="136"/>
      <c r="AX67" s="167"/>
      <c r="AY67" s="136"/>
      <c r="AZ67" s="136"/>
      <c r="BA67" s="136"/>
      <c r="BB67" s="136"/>
      <c r="BC67" s="167"/>
      <c r="BD67" s="136"/>
      <c r="BE67" s="136"/>
      <c r="BF67" s="136"/>
      <c r="BG67" s="136"/>
      <c r="BH67" s="167"/>
      <c r="BI67" s="136"/>
      <c r="BJ67" s="136"/>
      <c r="BK67" s="136"/>
      <c r="BL67" s="136"/>
      <c r="BM67" s="167"/>
      <c r="BN67" s="136"/>
      <c r="BO67" s="136"/>
      <c r="BP67" s="136"/>
      <c r="BQ67" s="136"/>
      <c r="BR67" s="167"/>
      <c r="BS67" s="136"/>
    </row>
    <row r="68" spans="1:71" s="69" customFormat="1" ht="13.5" customHeight="1">
      <c r="A68" s="150" t="s">
        <v>28</v>
      </c>
      <c r="B68" s="138"/>
      <c r="C68" s="139">
        <v>-4645</v>
      </c>
      <c r="D68" s="139">
        <v>-5488</v>
      </c>
      <c r="E68" s="146">
        <v>-3812.3634500000003</v>
      </c>
      <c r="F68" s="146">
        <v>2542.6301900000003</v>
      </c>
      <c r="G68" s="146">
        <v>-12372.266739999999</v>
      </c>
      <c r="H68" s="146">
        <v>-13904</v>
      </c>
      <c r="I68" s="139">
        <v>-27546</v>
      </c>
      <c r="J68" s="140">
        <v>0</v>
      </c>
      <c r="K68" s="140">
        <v>0</v>
      </c>
      <c r="L68" s="140">
        <v>0</v>
      </c>
      <c r="M68" s="140"/>
      <c r="N68" s="139">
        <v>0</v>
      </c>
      <c r="O68" s="138"/>
      <c r="P68" s="140"/>
      <c r="Q68" s="140"/>
      <c r="R68" s="140"/>
      <c r="S68" s="140"/>
      <c r="T68" s="139"/>
      <c r="U68" s="140"/>
      <c r="V68" s="140"/>
      <c r="W68" s="140"/>
      <c r="X68" s="140"/>
      <c r="Y68" s="139"/>
      <c r="Z68" s="140"/>
      <c r="AA68" s="140"/>
      <c r="AB68" s="140"/>
      <c r="AC68" s="140"/>
      <c r="AD68" s="139"/>
      <c r="AE68" s="140">
        <v>0</v>
      </c>
      <c r="AF68" s="140"/>
      <c r="AG68" s="140"/>
      <c r="AH68" s="140"/>
      <c r="AI68" s="139"/>
      <c r="AJ68" s="140"/>
      <c r="AK68" s="140"/>
      <c r="AL68" s="140"/>
      <c r="AM68" s="140"/>
      <c r="AN68" s="139"/>
      <c r="AO68" s="140"/>
      <c r="AP68" s="140"/>
      <c r="AQ68" s="140"/>
      <c r="AR68" s="140"/>
      <c r="AS68" s="139"/>
      <c r="AT68" s="140"/>
      <c r="AU68" s="140"/>
      <c r="AV68" s="140"/>
      <c r="AW68" s="140"/>
      <c r="AX68" s="139"/>
      <c r="AY68" s="140"/>
      <c r="AZ68" s="140"/>
      <c r="BA68" s="140"/>
      <c r="BB68" s="140"/>
      <c r="BC68" s="139"/>
      <c r="BD68" s="140"/>
      <c r="BE68" s="140"/>
      <c r="BF68" s="140"/>
      <c r="BG68" s="140"/>
      <c r="BH68" s="139"/>
      <c r="BI68" s="140"/>
      <c r="BJ68" s="140"/>
      <c r="BK68" s="140"/>
      <c r="BL68" s="140"/>
      <c r="BM68" s="139"/>
      <c r="BN68" s="140"/>
      <c r="BO68" s="140"/>
      <c r="BP68" s="140"/>
      <c r="BQ68" s="140"/>
      <c r="BR68" s="139"/>
      <c r="BS68" s="140"/>
    </row>
    <row r="69" spans="1:71" s="70" customFormat="1" ht="13.5" customHeight="1">
      <c r="A69" s="150" t="s">
        <v>29</v>
      </c>
      <c r="B69" s="138"/>
      <c r="C69" s="139">
        <v>-24030</v>
      </c>
      <c r="D69" s="139">
        <v>-35289</v>
      </c>
      <c r="E69" s="146">
        <v>-2093.2685500000007</v>
      </c>
      <c r="F69" s="146">
        <v>2225.2685499999998</v>
      </c>
      <c r="G69" s="146">
        <v>319.00000000000091</v>
      </c>
      <c r="H69" s="146">
        <v>5876</v>
      </c>
      <c r="I69" s="139">
        <v>6327</v>
      </c>
      <c r="J69" s="140">
        <v>-3008.3629999999998</v>
      </c>
      <c r="K69" s="140">
        <v>-1670.6369999999999</v>
      </c>
      <c r="L69" s="140">
        <v>-3557.0000000000005</v>
      </c>
      <c r="M69" s="140">
        <v>5656</v>
      </c>
      <c r="N69" s="139">
        <v>-2580</v>
      </c>
      <c r="O69" s="138"/>
      <c r="P69" s="140">
        <v>-3008.3629999999998</v>
      </c>
      <c r="Q69" s="140">
        <v>-1670.6369999999999</v>
      </c>
      <c r="R69" s="140">
        <v>-3557.0000000000005</v>
      </c>
      <c r="S69" s="140">
        <v>5656</v>
      </c>
      <c r="T69" s="139">
        <v>-2580</v>
      </c>
      <c r="U69" s="140">
        <v>-5955</v>
      </c>
      <c r="V69" s="140">
        <v>3819</v>
      </c>
      <c r="W69" s="140">
        <v>932</v>
      </c>
      <c r="X69" s="140">
        <v>3446</v>
      </c>
      <c r="Y69" s="139">
        <v>2242</v>
      </c>
      <c r="Z69" s="140">
        <v>-2922.2647400000005</v>
      </c>
      <c r="AA69" s="140">
        <v>-1590.5</v>
      </c>
      <c r="AB69" s="151">
        <v>-11986.235259999999</v>
      </c>
      <c r="AC69" s="146">
        <v>-142</v>
      </c>
      <c r="AD69" s="139">
        <v>-16641</v>
      </c>
      <c r="AE69" s="140">
        <v>-3094</v>
      </c>
      <c r="AF69" s="140">
        <v>-468</v>
      </c>
      <c r="AG69" s="140">
        <v>-2243</v>
      </c>
      <c r="AH69" s="140">
        <v>9045</v>
      </c>
      <c r="AI69" s="139">
        <v>3240</v>
      </c>
      <c r="AJ69" s="140">
        <v>-1799.1402400000002</v>
      </c>
      <c r="AK69" s="140">
        <v>379.97721999999999</v>
      </c>
      <c r="AL69" s="140">
        <v>-1081.0218400000001</v>
      </c>
      <c r="AM69" s="140">
        <v>463.38846000000296</v>
      </c>
      <c r="AN69" s="139">
        <v>-2036.7963999999974</v>
      </c>
      <c r="AO69" s="140">
        <v>7269</v>
      </c>
      <c r="AP69" s="140">
        <v>1368</v>
      </c>
      <c r="AQ69" s="140">
        <v>-2112</v>
      </c>
      <c r="AR69" s="140">
        <v>507</v>
      </c>
      <c r="AS69" s="139">
        <v>7032</v>
      </c>
      <c r="AT69" s="140">
        <v>-28976.616970000003</v>
      </c>
      <c r="AU69" s="140">
        <v>-5090.6624500000007</v>
      </c>
      <c r="AV69" s="140">
        <v>-2772.9699500000002</v>
      </c>
      <c r="AW69" s="140">
        <v>-845.56939000000148</v>
      </c>
      <c r="AX69" s="139">
        <v>-37685.818760000009</v>
      </c>
      <c r="AY69" s="140">
        <v>-8746.7219399999994</v>
      </c>
      <c r="AZ69" s="140">
        <v>-4884.6941799999995</v>
      </c>
      <c r="BA69" s="140">
        <v>-1358.1007599999994</v>
      </c>
      <c r="BB69" s="140">
        <v>1151.0402300000001</v>
      </c>
      <c r="BC69" s="139">
        <v>-13838.476649999997</v>
      </c>
      <c r="BD69" s="140">
        <v>-4518.99442</v>
      </c>
      <c r="BE69" s="140">
        <v>-1270.3767700000003</v>
      </c>
      <c r="BF69" s="140">
        <v>-1244.1655499999997</v>
      </c>
      <c r="BG69" s="140">
        <v>2165.1360800000002</v>
      </c>
      <c r="BH69" s="139">
        <v>-4868.4006599999993</v>
      </c>
      <c r="BI69" s="140">
        <v>-1385.80645</v>
      </c>
      <c r="BJ69" s="140">
        <v>-3196.9766199999999</v>
      </c>
      <c r="BK69" s="140">
        <v>-636.54259000000172</v>
      </c>
      <c r="BL69" s="140">
        <v>-2796.1632999999997</v>
      </c>
      <c r="BM69" s="139">
        <v>-8015.4889600000006</v>
      </c>
      <c r="BN69" s="140">
        <v>-64.306690000000003</v>
      </c>
      <c r="BO69" s="140">
        <v>-7770.5739599999997</v>
      </c>
      <c r="BP69" s="140">
        <v>1401.2185299999994</v>
      </c>
      <c r="BQ69" s="140">
        <v>-1406.7351399999991</v>
      </c>
      <c r="BR69" s="139">
        <v>-7840.3972599999997</v>
      </c>
      <c r="BS69" s="140">
        <v>720.91431</v>
      </c>
    </row>
    <row r="70" spans="1:71" s="70" customFormat="1" ht="13.5" customHeight="1">
      <c r="A70" s="150" t="s">
        <v>117</v>
      </c>
      <c r="B70" s="138"/>
      <c r="C70" s="139">
        <v>-11315</v>
      </c>
      <c r="D70" s="139">
        <v>-4626</v>
      </c>
      <c r="E70" s="146">
        <v>-531.20174999999995</v>
      </c>
      <c r="F70" s="146">
        <v>-738.79825000000005</v>
      </c>
      <c r="G70" s="146">
        <v>-831</v>
      </c>
      <c r="H70" s="146">
        <v>1501</v>
      </c>
      <c r="I70" s="139">
        <v>-600</v>
      </c>
      <c r="J70" s="140">
        <v>-150</v>
      </c>
      <c r="K70" s="140">
        <v>-150</v>
      </c>
      <c r="L70" s="140">
        <v>10719</v>
      </c>
      <c r="M70" s="140">
        <v>4223</v>
      </c>
      <c r="N70" s="139">
        <v>14642</v>
      </c>
      <c r="O70" s="138"/>
      <c r="P70" s="140">
        <v>-150</v>
      </c>
      <c r="Q70" s="140">
        <v>-150</v>
      </c>
      <c r="R70" s="140">
        <v>10719</v>
      </c>
      <c r="S70" s="140">
        <v>4223</v>
      </c>
      <c r="T70" s="139">
        <v>14642</v>
      </c>
      <c r="U70" s="140">
        <v>164</v>
      </c>
      <c r="V70" s="140">
        <v>-1088</v>
      </c>
      <c r="W70" s="140">
        <v>3175</v>
      </c>
      <c r="X70" s="140">
        <v>-3808</v>
      </c>
      <c r="Y70" s="139">
        <v>-1557</v>
      </c>
      <c r="Z70" s="140">
        <v>-1661.92471</v>
      </c>
      <c r="AA70" s="140">
        <v>-1322</v>
      </c>
      <c r="AB70" s="151">
        <v>271</v>
      </c>
      <c r="AC70" s="146">
        <v>-6190</v>
      </c>
      <c r="AD70" s="139">
        <v>-8902.9247099999993</v>
      </c>
      <c r="AE70" s="140">
        <v>20</v>
      </c>
      <c r="AF70" s="140">
        <v>-526</v>
      </c>
      <c r="AG70" s="140">
        <v>-2840</v>
      </c>
      <c r="AH70" s="140">
        <v>1862</v>
      </c>
      <c r="AI70" s="139">
        <v>-1484</v>
      </c>
      <c r="AJ70" s="140">
        <v>-1202.7001200000004</v>
      </c>
      <c r="AK70" s="140">
        <v>-1456.2934600000001</v>
      </c>
      <c r="AL70" s="140">
        <v>9253.4782599999999</v>
      </c>
      <c r="AM70" s="140">
        <v>8646</v>
      </c>
      <c r="AN70" s="139">
        <v>15240.48468</v>
      </c>
      <c r="AO70" s="140">
        <v>-906</v>
      </c>
      <c r="AP70" s="140">
        <v>-1396</v>
      </c>
      <c r="AQ70" s="140">
        <v>-2348.1999999999998</v>
      </c>
      <c r="AR70" s="140">
        <v>1198.1999999999998</v>
      </c>
      <c r="AS70" s="139">
        <v>-3452</v>
      </c>
      <c r="AT70" s="140">
        <v>-1353.9726000000001</v>
      </c>
      <c r="AU70" s="140">
        <v>-1492.5610299999998</v>
      </c>
      <c r="AV70" s="140">
        <v>-3992.9685499999996</v>
      </c>
      <c r="AW70" s="140">
        <v>-627.55966000000001</v>
      </c>
      <c r="AX70" s="139">
        <v>-7467.0618399999994</v>
      </c>
      <c r="AY70" s="140">
        <v>-4506.4722899999997</v>
      </c>
      <c r="AZ70" s="140">
        <v>-1523.8033</v>
      </c>
      <c r="BA70" s="140">
        <v>598.81113999999991</v>
      </c>
      <c r="BB70" s="140">
        <v>-727.5548</v>
      </c>
      <c r="BC70" s="139">
        <v>-6159.0192499999994</v>
      </c>
      <c r="BD70" s="140">
        <v>240.36521999999999</v>
      </c>
      <c r="BE70" s="140">
        <v>-702.35951</v>
      </c>
      <c r="BF70" s="140">
        <v>991.75821000000008</v>
      </c>
      <c r="BG70" s="140">
        <v>735.87497999999994</v>
      </c>
      <c r="BH70" s="139">
        <v>1265.6388999999999</v>
      </c>
      <c r="BI70" s="140">
        <v>-1003.5681099999999</v>
      </c>
      <c r="BJ70" s="140">
        <v>-1102.7156400000001</v>
      </c>
      <c r="BK70" s="140">
        <v>-1684.6596100000004</v>
      </c>
      <c r="BL70" s="140">
        <v>1223.3484999999998</v>
      </c>
      <c r="BM70" s="139">
        <v>-2567.5948600000002</v>
      </c>
      <c r="BN70" s="140">
        <v>-1501.8903899999998</v>
      </c>
      <c r="BO70" s="140">
        <v>544.82272999999998</v>
      </c>
      <c r="BP70" s="140">
        <v>-1771.0148200000003</v>
      </c>
      <c r="BQ70" s="140">
        <v>3075.7005699999995</v>
      </c>
      <c r="BR70" s="139">
        <v>347.61808999999948</v>
      </c>
      <c r="BS70" s="140">
        <v>668.1838600000001</v>
      </c>
    </row>
    <row r="71" spans="1:71" s="56" customFormat="1" ht="13.5" customHeight="1">
      <c r="A71" s="150" t="s">
        <v>30</v>
      </c>
      <c r="B71" s="138"/>
      <c r="C71" s="139">
        <v>0</v>
      </c>
      <c r="D71" s="139">
        <v>0</v>
      </c>
      <c r="E71" s="146"/>
      <c r="F71" s="146"/>
      <c r="G71" s="146"/>
      <c r="H71" s="146"/>
      <c r="I71" s="139">
        <v>0</v>
      </c>
      <c r="J71" s="140"/>
      <c r="K71" s="140"/>
      <c r="L71" s="140"/>
      <c r="M71" s="140">
        <v>0</v>
      </c>
      <c r="N71" s="139">
        <v>0</v>
      </c>
      <c r="O71" s="138"/>
      <c r="P71" s="140"/>
      <c r="Q71" s="140"/>
      <c r="R71" s="140"/>
      <c r="S71" s="140"/>
      <c r="T71" s="139">
        <v>0</v>
      </c>
      <c r="U71" s="140"/>
      <c r="V71" s="140"/>
      <c r="W71" s="140"/>
      <c r="X71" s="140"/>
      <c r="Y71" s="139">
        <v>0</v>
      </c>
      <c r="Z71" s="140"/>
      <c r="AA71" s="140"/>
      <c r="AB71" s="140"/>
      <c r="AC71" s="140"/>
      <c r="AD71" s="139">
        <v>0</v>
      </c>
      <c r="AE71" s="140"/>
      <c r="AF71" s="140"/>
      <c r="AG71" s="140"/>
      <c r="AH71" s="140"/>
      <c r="AI71" s="139">
        <v>0</v>
      </c>
      <c r="AJ71" s="140">
        <v>50</v>
      </c>
      <c r="AK71" s="140">
        <v>91.178989999999999</v>
      </c>
      <c r="AL71" s="140">
        <v>350.66386999999997</v>
      </c>
      <c r="AM71" s="140">
        <v>-137</v>
      </c>
      <c r="AN71" s="139">
        <v>354.84285999999997</v>
      </c>
      <c r="AO71" s="140">
        <v>-83</v>
      </c>
      <c r="AP71" s="140">
        <v>45</v>
      </c>
      <c r="AQ71" s="140">
        <v>137.94999999999999</v>
      </c>
      <c r="AR71" s="140">
        <v>-83.949999999999989</v>
      </c>
      <c r="AS71" s="139">
        <v>16</v>
      </c>
      <c r="AT71" s="140">
        <v>-58.688699999999955</v>
      </c>
      <c r="AU71" s="140">
        <v>26.743169999999999</v>
      </c>
      <c r="AV71" s="140">
        <v>159.18083999999999</v>
      </c>
      <c r="AW71" s="140">
        <v>-10.680080000000075</v>
      </c>
      <c r="AX71" s="139">
        <v>116.55522999999995</v>
      </c>
      <c r="AY71" s="140">
        <v>225.95570000000001</v>
      </c>
      <c r="AZ71" s="140">
        <v>347.68195000000003</v>
      </c>
      <c r="BA71" s="140">
        <v>476.35309000000001</v>
      </c>
      <c r="BB71" s="140">
        <v>69.198340000000087</v>
      </c>
      <c r="BC71" s="139">
        <v>1119.1890800000001</v>
      </c>
      <c r="BD71" s="140">
        <v>429.40237000000008</v>
      </c>
      <c r="BE71" s="140">
        <v>302.00925000000001</v>
      </c>
      <c r="BF71" s="140">
        <v>376.17227000000003</v>
      </c>
      <c r="BG71" s="140">
        <v>-174.50507000000002</v>
      </c>
      <c r="BH71" s="139">
        <v>933.07882000000006</v>
      </c>
      <c r="BI71" s="140">
        <v>320.65573000000012</v>
      </c>
      <c r="BJ71" s="140">
        <v>201.70756999999995</v>
      </c>
      <c r="BK71" s="140">
        <v>294.74704000000003</v>
      </c>
      <c r="BL71" s="140">
        <v>83.764169999998884</v>
      </c>
      <c r="BM71" s="139">
        <v>900.87450999999908</v>
      </c>
      <c r="BN71" s="140">
        <v>-105.53910180000111</v>
      </c>
      <c r="BO71" s="140">
        <v>-96.543009999999995</v>
      </c>
      <c r="BP71" s="140">
        <v>247.57918999999694</v>
      </c>
      <c r="BQ71" s="140">
        <v>-378.98481999999819</v>
      </c>
      <c r="BR71" s="139">
        <v>-333.48774180000237</v>
      </c>
      <c r="BS71" s="140">
        <v>38.891569999998374</v>
      </c>
    </row>
    <row r="72" spans="1:71" s="56" customFormat="1" ht="13.5" customHeight="1">
      <c r="A72" s="169"/>
      <c r="B72" s="138"/>
      <c r="C72" s="152" t="s">
        <v>0</v>
      </c>
      <c r="D72" s="152" t="s">
        <v>0</v>
      </c>
      <c r="E72" s="170" t="s">
        <v>0</v>
      </c>
      <c r="F72" s="170" t="s">
        <v>0</v>
      </c>
      <c r="G72" s="170" t="s">
        <v>0</v>
      </c>
      <c r="H72" s="170" t="s">
        <v>0</v>
      </c>
      <c r="I72" s="152" t="s">
        <v>0</v>
      </c>
      <c r="J72" s="154" t="s">
        <v>0</v>
      </c>
      <c r="K72" s="154" t="s">
        <v>0</v>
      </c>
      <c r="L72" s="154" t="s">
        <v>0</v>
      </c>
      <c r="M72" s="154"/>
      <c r="N72" s="152"/>
      <c r="O72" s="138"/>
      <c r="P72" s="154" t="s">
        <v>0</v>
      </c>
      <c r="Q72" s="154" t="s">
        <v>0</v>
      </c>
      <c r="R72" s="154" t="s">
        <v>0</v>
      </c>
      <c r="S72" s="154" t="s">
        <v>0</v>
      </c>
      <c r="T72" s="152"/>
      <c r="U72" s="154" t="s">
        <v>0</v>
      </c>
      <c r="V72" s="154" t="s">
        <v>0</v>
      </c>
      <c r="W72" s="154" t="s">
        <v>0</v>
      </c>
      <c r="X72" s="154" t="s">
        <v>0</v>
      </c>
      <c r="Y72" s="152"/>
      <c r="Z72" s="154" t="s">
        <v>0</v>
      </c>
      <c r="AA72" s="154"/>
      <c r="AB72" s="154"/>
      <c r="AC72" s="154"/>
      <c r="AD72" s="152"/>
      <c r="AE72" s="154" t="s">
        <v>0</v>
      </c>
      <c r="AF72" s="154"/>
      <c r="AG72" s="154"/>
      <c r="AH72" s="154"/>
      <c r="AI72" s="152"/>
      <c r="AJ72" s="154"/>
      <c r="AK72" s="154"/>
      <c r="AL72" s="154"/>
      <c r="AM72" s="154"/>
      <c r="AN72" s="152"/>
      <c r="AO72" s="154"/>
      <c r="AP72" s="154"/>
      <c r="AQ72" s="154"/>
      <c r="AR72" s="154"/>
      <c r="AS72" s="152"/>
      <c r="AT72" s="154"/>
      <c r="AU72" s="154"/>
      <c r="AV72" s="154"/>
      <c r="AW72" s="154"/>
      <c r="AX72" s="152"/>
      <c r="AY72" s="154"/>
      <c r="AZ72" s="154"/>
      <c r="BA72" s="154"/>
      <c r="BB72" s="154"/>
      <c r="BC72" s="152"/>
      <c r="BD72" s="154"/>
      <c r="BE72" s="154"/>
      <c r="BF72" s="154"/>
      <c r="BG72" s="154"/>
      <c r="BH72" s="152"/>
      <c r="BI72" s="154"/>
      <c r="BJ72" s="154"/>
      <c r="BK72" s="154"/>
      <c r="BL72" s="154"/>
      <c r="BM72" s="152"/>
      <c r="BN72" s="154"/>
      <c r="BO72" s="154"/>
      <c r="BP72" s="154"/>
      <c r="BQ72" s="154"/>
      <c r="BR72" s="152"/>
      <c r="BS72" s="154"/>
    </row>
    <row r="73" spans="1:71" s="55" customFormat="1" ht="13.5" customHeight="1">
      <c r="A73" s="113" t="s">
        <v>31</v>
      </c>
      <c r="B73" s="113"/>
      <c r="C73" s="114">
        <v>61640</v>
      </c>
      <c r="D73" s="114">
        <v>66607</v>
      </c>
      <c r="E73" s="163">
        <v>29797.583470000001</v>
      </c>
      <c r="F73" s="163">
        <v>31890.283329999995</v>
      </c>
      <c r="G73" s="163">
        <v>27964.133200000018</v>
      </c>
      <c r="H73" s="163">
        <v>14037.999999999971</v>
      </c>
      <c r="I73" s="114">
        <v>103690</v>
      </c>
      <c r="J73" s="164">
        <v>31342.327359999977</v>
      </c>
      <c r="K73" s="164">
        <v>38625.362969999944</v>
      </c>
      <c r="L73" s="164">
        <v>44858.309670000075</v>
      </c>
      <c r="M73" s="164">
        <v>33622</v>
      </c>
      <c r="N73" s="114">
        <v>148448</v>
      </c>
      <c r="O73" s="113"/>
      <c r="P73" s="164">
        <v>31342.327359999977</v>
      </c>
      <c r="Q73" s="164">
        <v>38625.992409999999</v>
      </c>
      <c r="R73" s="164">
        <v>44835.309670000075</v>
      </c>
      <c r="S73" s="164">
        <v>33536.999999999971</v>
      </c>
      <c r="T73" s="114">
        <v>148340.84944000002</v>
      </c>
      <c r="U73" s="164">
        <v>36625.761643062957</v>
      </c>
      <c r="V73" s="164">
        <v>46222.474199999997</v>
      </c>
      <c r="W73" s="164">
        <v>51784.142599999934</v>
      </c>
      <c r="X73" s="164">
        <v>33971.789300000033</v>
      </c>
      <c r="Y73" s="114">
        <v>168604.16774306295</v>
      </c>
      <c r="Z73" s="164">
        <v>41277.994399928291</v>
      </c>
      <c r="AA73" s="164">
        <v>42838.986090000195</v>
      </c>
      <c r="AB73" s="164">
        <v>27806.783760071703</v>
      </c>
      <c r="AC73" s="164">
        <v>29121.480870000043</v>
      </c>
      <c r="AD73" s="114">
        <v>141046.24512000021</v>
      </c>
      <c r="AE73" s="164">
        <v>54611.547159999987</v>
      </c>
      <c r="AF73" s="164">
        <v>56147.351879585956</v>
      </c>
      <c r="AG73" s="164">
        <v>56078.100960414042</v>
      </c>
      <c r="AH73" s="164">
        <v>47674.904059999972</v>
      </c>
      <c r="AI73" s="114">
        <v>214511.90405999997</v>
      </c>
      <c r="AJ73" s="164">
        <v>45051.352062158956</v>
      </c>
      <c r="AK73" s="164">
        <v>56617.252954170835</v>
      </c>
      <c r="AL73" s="164">
        <v>49141.878843254301</v>
      </c>
      <c r="AM73" s="164">
        <v>18696.806200000003</v>
      </c>
      <c r="AN73" s="114">
        <v>169507.89005958408</v>
      </c>
      <c r="AO73" s="164">
        <v>44318.465889999992</v>
      </c>
      <c r="AP73" s="164">
        <v>41381.429795675926</v>
      </c>
      <c r="AQ73" s="164">
        <v>68760.583999999988</v>
      </c>
      <c r="AR73" s="164">
        <v>39674.570571767719</v>
      </c>
      <c r="AS73" s="114">
        <v>194135.05025744363</v>
      </c>
      <c r="AT73" s="164">
        <v>42962.346130796483</v>
      </c>
      <c r="AU73" s="164">
        <v>67527.512451386574</v>
      </c>
      <c r="AV73" s="164">
        <v>70779.803195609449</v>
      </c>
      <c r="AW73" s="164">
        <v>54368.96507905527</v>
      </c>
      <c r="AX73" s="114">
        <v>235638.6268568474</v>
      </c>
      <c r="AY73" s="164">
        <v>86802.48284373949</v>
      </c>
      <c r="AZ73" s="164">
        <v>86067.65644632747</v>
      </c>
      <c r="BA73" s="164">
        <v>102772.05476662256</v>
      </c>
      <c r="BB73" s="164">
        <v>63212.976526483762</v>
      </c>
      <c r="BC73" s="114">
        <v>338855.17058317334</v>
      </c>
      <c r="BD73" s="164">
        <v>140146.98835997889</v>
      </c>
      <c r="BE73" s="164">
        <v>117849.28089636248</v>
      </c>
      <c r="BF73" s="164">
        <v>127859.31362830549</v>
      </c>
      <c r="BG73" s="164">
        <v>91015.204759382745</v>
      </c>
      <c r="BH73" s="114">
        <v>476870.78764402965</v>
      </c>
      <c r="BI73" s="164">
        <v>142050.07037748347</v>
      </c>
      <c r="BJ73" s="164">
        <v>134528.95525197953</v>
      </c>
      <c r="BK73" s="164">
        <v>135289.51449111546</v>
      </c>
      <c r="BL73" s="164">
        <v>91378.851131995441</v>
      </c>
      <c r="BM73" s="114">
        <v>503247.39125257434</v>
      </c>
      <c r="BN73" s="164">
        <v>151371.38635672463</v>
      </c>
      <c r="BO73" s="164">
        <v>127583.88587167926</v>
      </c>
      <c r="BP73" s="164">
        <v>152164.64424951904</v>
      </c>
      <c r="BQ73" s="164">
        <v>129059.44377846119</v>
      </c>
      <c r="BR73" s="114">
        <v>560179.36025638389</v>
      </c>
      <c r="BS73" s="164">
        <v>108730.60857641816</v>
      </c>
    </row>
    <row r="74" spans="1:71" s="55" customFormat="1" ht="13.5" customHeight="1">
      <c r="A74" s="138"/>
      <c r="B74" s="138"/>
      <c r="C74" s="171"/>
      <c r="D74" s="171"/>
      <c r="E74" s="146"/>
      <c r="F74" s="146"/>
      <c r="G74" s="146"/>
      <c r="H74" s="146"/>
      <c r="I74" s="171"/>
      <c r="J74" s="140"/>
      <c r="K74" s="140"/>
      <c r="L74" s="140"/>
      <c r="M74" s="140"/>
      <c r="N74" s="171"/>
      <c r="O74" s="138"/>
      <c r="P74" s="140"/>
      <c r="Q74" s="140"/>
      <c r="R74" s="140"/>
      <c r="S74" s="140"/>
      <c r="T74" s="171"/>
      <c r="U74" s="140"/>
      <c r="V74" s="140"/>
      <c r="W74" s="140"/>
      <c r="X74" s="140"/>
      <c r="Y74" s="171"/>
      <c r="Z74" s="140"/>
      <c r="AA74" s="140"/>
      <c r="AB74" s="140"/>
      <c r="AC74" s="140"/>
      <c r="AD74" s="171"/>
      <c r="AE74" s="140"/>
      <c r="AF74" s="140"/>
      <c r="AG74" s="140"/>
      <c r="AH74" s="140"/>
      <c r="AI74" s="171"/>
      <c r="AJ74" s="140"/>
      <c r="AK74" s="140"/>
      <c r="AL74" s="140"/>
      <c r="AM74" s="140"/>
      <c r="AN74" s="171"/>
      <c r="AO74" s="140"/>
      <c r="AP74" s="140"/>
      <c r="AQ74" s="140"/>
      <c r="AR74" s="140"/>
      <c r="AS74" s="171"/>
      <c r="AT74" s="140"/>
      <c r="AU74" s="140"/>
      <c r="AV74" s="140"/>
      <c r="AW74" s="140"/>
      <c r="AX74" s="171"/>
      <c r="AY74" s="140"/>
      <c r="AZ74" s="140"/>
      <c r="BA74" s="140"/>
      <c r="BB74" s="140"/>
      <c r="BC74" s="171"/>
      <c r="BD74" s="140"/>
      <c r="BE74" s="140"/>
      <c r="BF74" s="140"/>
      <c r="BG74" s="140"/>
      <c r="BH74" s="171"/>
      <c r="BI74" s="140"/>
      <c r="BJ74" s="140"/>
      <c r="BK74" s="140"/>
      <c r="BL74" s="140"/>
      <c r="BM74" s="171"/>
      <c r="BN74" s="140"/>
      <c r="BO74" s="140"/>
      <c r="BP74" s="140"/>
      <c r="BQ74" s="140"/>
      <c r="BR74" s="171"/>
      <c r="BS74" s="140"/>
    </row>
    <row r="75" spans="1:71" s="69" customFormat="1" ht="13.5" customHeight="1">
      <c r="A75" s="150" t="s">
        <v>32</v>
      </c>
      <c r="B75" s="138"/>
      <c r="C75" s="139">
        <v>-28790</v>
      </c>
      <c r="D75" s="139">
        <v>-15741</v>
      </c>
      <c r="E75" s="146">
        <v>-6047.795619999999</v>
      </c>
      <c r="F75" s="146">
        <v>-6434.3256200000033</v>
      </c>
      <c r="G75" s="146">
        <v>-9629.8787599999978</v>
      </c>
      <c r="H75" s="146">
        <v>-18583</v>
      </c>
      <c r="I75" s="139">
        <v>-40695</v>
      </c>
      <c r="J75" s="140">
        <v>-7312.9553399999995</v>
      </c>
      <c r="K75" s="140">
        <v>-4533.444300000001</v>
      </c>
      <c r="L75" s="140">
        <v>-3556.6003599999995</v>
      </c>
      <c r="M75" s="140">
        <v>-5841</v>
      </c>
      <c r="N75" s="139">
        <v>-21244</v>
      </c>
      <c r="O75" s="138"/>
      <c r="P75" s="140">
        <v>-7312.9553399999995</v>
      </c>
      <c r="Q75" s="140">
        <v>-4534</v>
      </c>
      <c r="R75" s="140">
        <v>-3556.6003599999995</v>
      </c>
      <c r="S75" s="140">
        <v>-5841</v>
      </c>
      <c r="T75" s="139">
        <v>-21244</v>
      </c>
      <c r="U75" s="140">
        <v>3738</v>
      </c>
      <c r="V75" s="140">
        <v>6376</v>
      </c>
      <c r="W75" s="140">
        <v>7957</v>
      </c>
      <c r="X75" s="140">
        <v>8634</v>
      </c>
      <c r="Y75" s="139">
        <v>26705</v>
      </c>
      <c r="Z75" s="140">
        <v>7213.7634099999987</v>
      </c>
      <c r="AA75" s="140">
        <v>8489.6365900000019</v>
      </c>
      <c r="AB75" s="140">
        <v>-6012</v>
      </c>
      <c r="AC75" s="140">
        <v>-17401</v>
      </c>
      <c r="AD75" s="139">
        <v>-7709.6000000000058</v>
      </c>
      <c r="AE75" s="140">
        <v>-17991</v>
      </c>
      <c r="AF75" s="140">
        <v>-16188</v>
      </c>
      <c r="AG75" s="140">
        <v>-13421</v>
      </c>
      <c r="AH75" s="140">
        <v>-11019</v>
      </c>
      <c r="AI75" s="139">
        <v>-58619</v>
      </c>
      <c r="AJ75" s="140">
        <v>-14595</v>
      </c>
      <c r="AK75" s="140">
        <v>-13627</v>
      </c>
      <c r="AL75" s="140">
        <v>-14020.05797</v>
      </c>
      <c r="AM75" s="140">
        <v>-16087.309990000009</v>
      </c>
      <c r="AN75" s="139">
        <v>-58329.367960000003</v>
      </c>
      <c r="AO75" s="140">
        <v>-3840</v>
      </c>
      <c r="AP75" s="140">
        <v>-15748.999999999998</v>
      </c>
      <c r="AQ75" s="140">
        <v>-16533</v>
      </c>
      <c r="AR75" s="140">
        <v>-14415</v>
      </c>
      <c r="AS75" s="139">
        <v>-50537</v>
      </c>
      <c r="AT75" s="140">
        <v>-18744.262289999995</v>
      </c>
      <c r="AU75" s="140">
        <v>-15033.717449999993</v>
      </c>
      <c r="AV75" s="140">
        <v>-15945.688909999997</v>
      </c>
      <c r="AW75" s="140">
        <v>-13435.972899999993</v>
      </c>
      <c r="AX75" s="139">
        <v>-63159.641549999971</v>
      </c>
      <c r="AY75" s="140">
        <v>-14190.162960000005</v>
      </c>
      <c r="AZ75" s="140">
        <v>-15035.571290000007</v>
      </c>
      <c r="BA75" s="140">
        <v>-8654.4895399999987</v>
      </c>
      <c r="BB75" s="140">
        <v>-6599.1325300000099</v>
      </c>
      <c r="BC75" s="139">
        <v>-44479.356320000035</v>
      </c>
      <c r="BD75" s="140">
        <v>-16918.817389999997</v>
      </c>
      <c r="BE75" s="140">
        <v>-12698.631690000004</v>
      </c>
      <c r="BF75" s="140">
        <v>-11155.790929999997</v>
      </c>
      <c r="BG75" s="140">
        <v>-8332.9659900000006</v>
      </c>
      <c r="BH75" s="139">
        <v>-49106.205999999991</v>
      </c>
      <c r="BI75" s="140">
        <v>-10723.24944</v>
      </c>
      <c r="BJ75" s="140">
        <v>-14843.439829999998</v>
      </c>
      <c r="BK75" s="140">
        <v>-11216.395799999998</v>
      </c>
      <c r="BL75" s="140">
        <v>-15323.578709999998</v>
      </c>
      <c r="BM75" s="139">
        <v>-52106.663779999995</v>
      </c>
      <c r="BN75" s="140">
        <v>-24583.24667</v>
      </c>
      <c r="BO75" s="140">
        <v>-28152.800980000004</v>
      </c>
      <c r="BP75" s="140">
        <v>-27434.502419999993</v>
      </c>
      <c r="BQ75" s="140">
        <v>-53807.021559999994</v>
      </c>
      <c r="BR75" s="139">
        <v>-133977.57162999996</v>
      </c>
      <c r="BS75" s="140">
        <v>-28840.408509999994</v>
      </c>
    </row>
    <row r="76" spans="1:71" s="70" customFormat="1" ht="13.5" customHeight="1">
      <c r="A76" s="141" t="s">
        <v>103</v>
      </c>
      <c r="B76" s="128"/>
      <c r="C76" s="132">
        <v>14483</v>
      </c>
      <c r="D76" s="132">
        <v>10063</v>
      </c>
      <c r="E76" s="143"/>
      <c r="F76" s="143"/>
      <c r="G76" s="143"/>
      <c r="H76" s="143"/>
      <c r="I76" s="132">
        <v>15422</v>
      </c>
      <c r="J76" s="131">
        <v>2885</v>
      </c>
      <c r="K76" s="131">
        <v>4731</v>
      </c>
      <c r="L76" s="131">
        <v>3472</v>
      </c>
      <c r="M76" s="131">
        <v>2882</v>
      </c>
      <c r="N76" s="132">
        <v>13970</v>
      </c>
      <c r="O76" s="128"/>
      <c r="P76" s="131">
        <v>2885</v>
      </c>
      <c r="Q76" s="131">
        <v>4731</v>
      </c>
      <c r="R76" s="131">
        <v>3472</v>
      </c>
      <c r="S76" s="131">
        <v>2882</v>
      </c>
      <c r="T76" s="132">
        <v>13970</v>
      </c>
      <c r="U76" s="131">
        <v>12287</v>
      </c>
      <c r="V76" s="131">
        <v>13147</v>
      </c>
      <c r="W76" s="131">
        <v>15511</v>
      </c>
      <c r="X76" s="131">
        <v>15271</v>
      </c>
      <c r="Y76" s="132">
        <v>56216</v>
      </c>
      <c r="Z76" s="142">
        <v>15020.395849999999</v>
      </c>
      <c r="AA76" s="142">
        <v>18051.004150000001</v>
      </c>
      <c r="AB76" s="142">
        <v>17357</v>
      </c>
      <c r="AC76" s="142">
        <v>15211</v>
      </c>
      <c r="AD76" s="132">
        <v>65639.399999999994</v>
      </c>
      <c r="AE76" s="131">
        <v>16998</v>
      </c>
      <c r="AF76" s="131">
        <v>12080</v>
      </c>
      <c r="AG76" s="131">
        <v>6959</v>
      </c>
      <c r="AH76" s="131">
        <v>11326</v>
      </c>
      <c r="AI76" s="132">
        <v>47363</v>
      </c>
      <c r="AJ76" s="131">
        <v>10902</v>
      </c>
      <c r="AK76" s="131">
        <v>15356</v>
      </c>
      <c r="AL76" s="131">
        <v>15436.089529999999</v>
      </c>
      <c r="AM76" s="131">
        <v>15448.542509999999</v>
      </c>
      <c r="AN76" s="132">
        <v>57142.632039999997</v>
      </c>
      <c r="AO76" s="131">
        <v>14597</v>
      </c>
      <c r="AP76" s="131">
        <v>15145.1</v>
      </c>
      <c r="AQ76" s="131">
        <v>16477.400000000001</v>
      </c>
      <c r="AR76" s="131">
        <v>20416.5</v>
      </c>
      <c r="AS76" s="132">
        <v>66636</v>
      </c>
      <c r="AT76" s="131">
        <v>16772.769060000002</v>
      </c>
      <c r="AU76" s="131">
        <v>19806.524399999998</v>
      </c>
      <c r="AV76" s="131">
        <v>23372.20592</v>
      </c>
      <c r="AW76" s="131">
        <v>24731.242140000002</v>
      </c>
      <c r="AX76" s="132">
        <v>84682.74152000001</v>
      </c>
      <c r="AY76" s="143">
        <v>22724.381639999996</v>
      </c>
      <c r="AZ76" s="143">
        <v>25323.969450000004</v>
      </c>
      <c r="BA76" s="143">
        <v>30756.030190000001</v>
      </c>
      <c r="BB76" s="143">
        <v>28791.749049999999</v>
      </c>
      <c r="BC76" s="132">
        <v>107596.13033</v>
      </c>
      <c r="BD76" s="131">
        <v>14291.011329999999</v>
      </c>
      <c r="BE76" s="131">
        <v>12028.380630000001</v>
      </c>
      <c r="BF76" s="131">
        <v>11934.944750000001</v>
      </c>
      <c r="BG76" s="131">
        <v>10905.103050000002</v>
      </c>
      <c r="BH76" s="132">
        <v>49159.439760000008</v>
      </c>
      <c r="BI76" s="131">
        <v>10156.698619999999</v>
      </c>
      <c r="BJ76" s="131">
        <v>10057.158010000001</v>
      </c>
      <c r="BK76" s="131">
        <v>16424.25445</v>
      </c>
      <c r="BL76" s="131">
        <v>13635.43202</v>
      </c>
      <c r="BM76" s="132">
        <v>50273.543100000003</v>
      </c>
      <c r="BN76" s="131">
        <v>12096.950220000001</v>
      </c>
      <c r="BO76" s="131">
        <v>7777.2141600000004</v>
      </c>
      <c r="BP76" s="131">
        <v>8350.60599</v>
      </c>
      <c r="BQ76" s="131">
        <v>5588.9831600000007</v>
      </c>
      <c r="BR76" s="132">
        <v>33813.753530000002</v>
      </c>
      <c r="BS76" s="131">
        <v>9878.0972700000002</v>
      </c>
    </row>
    <row r="77" spans="1:71" s="70" customFormat="1" ht="13.5" customHeight="1">
      <c r="A77" s="141" t="s">
        <v>104</v>
      </c>
      <c r="B77" s="128"/>
      <c r="C77" s="132">
        <v>-43273</v>
      </c>
      <c r="D77" s="132">
        <v>-25804</v>
      </c>
      <c r="E77" s="143"/>
      <c r="F77" s="143"/>
      <c r="G77" s="143"/>
      <c r="H77" s="143"/>
      <c r="I77" s="132">
        <v>-56117</v>
      </c>
      <c r="J77" s="131">
        <v>-10198</v>
      </c>
      <c r="K77" s="131">
        <v>-9265</v>
      </c>
      <c r="L77" s="131">
        <v>-7028</v>
      </c>
      <c r="M77" s="131">
        <v>-8723</v>
      </c>
      <c r="N77" s="132">
        <v>-35214</v>
      </c>
      <c r="O77" s="128"/>
      <c r="P77" s="131">
        <v>-10198</v>
      </c>
      <c r="Q77" s="131">
        <v>-9265</v>
      </c>
      <c r="R77" s="131">
        <v>-7028</v>
      </c>
      <c r="S77" s="131">
        <v>-8723</v>
      </c>
      <c r="T77" s="132">
        <v>-35214</v>
      </c>
      <c r="U77" s="131">
        <v>-8549</v>
      </c>
      <c r="V77" s="131">
        <v>-6771</v>
      </c>
      <c r="W77" s="131">
        <v>-7554</v>
      </c>
      <c r="X77" s="131">
        <v>-6637</v>
      </c>
      <c r="Y77" s="132">
        <v>-29511</v>
      </c>
      <c r="Z77" s="142">
        <v>-7806.6324400000003</v>
      </c>
      <c r="AA77" s="142">
        <v>-9561.3675599999988</v>
      </c>
      <c r="AB77" s="142">
        <v>-23369</v>
      </c>
      <c r="AC77" s="142">
        <v>-32612</v>
      </c>
      <c r="AD77" s="132">
        <v>-73349</v>
      </c>
      <c r="AE77" s="131">
        <v>-34989</v>
      </c>
      <c r="AF77" s="131">
        <v>-28268</v>
      </c>
      <c r="AG77" s="131">
        <v>-20380</v>
      </c>
      <c r="AH77" s="131">
        <v>-22345</v>
      </c>
      <c r="AI77" s="132">
        <v>-105982</v>
      </c>
      <c r="AJ77" s="131">
        <v>-25497</v>
      </c>
      <c r="AK77" s="131">
        <v>-28983</v>
      </c>
      <c r="AL77" s="131">
        <v>-29456.147499999999</v>
      </c>
      <c r="AM77" s="131">
        <v>-31535.852500000008</v>
      </c>
      <c r="AN77" s="132">
        <v>-115472</v>
      </c>
      <c r="AO77" s="131">
        <v>-18437</v>
      </c>
      <c r="AP77" s="131">
        <v>-30894.1</v>
      </c>
      <c r="AQ77" s="131">
        <v>-33010.400000000001</v>
      </c>
      <c r="AR77" s="131">
        <v>-34831.5</v>
      </c>
      <c r="AS77" s="132">
        <v>-117173</v>
      </c>
      <c r="AT77" s="131">
        <v>-35517.031349999997</v>
      </c>
      <c r="AU77" s="131">
        <v>-34840.241849999991</v>
      </c>
      <c r="AV77" s="131">
        <v>-39317.894829999997</v>
      </c>
      <c r="AW77" s="131">
        <v>-38167.215039999995</v>
      </c>
      <c r="AX77" s="132">
        <v>-147842.38306999998</v>
      </c>
      <c r="AY77" s="143">
        <v>-36914.544600000001</v>
      </c>
      <c r="AZ77" s="143">
        <v>-40359.540740000011</v>
      </c>
      <c r="BA77" s="143">
        <v>-39410.51973</v>
      </c>
      <c r="BB77" s="143">
        <v>-35390.881580000008</v>
      </c>
      <c r="BC77" s="132">
        <v>-152075.48665000004</v>
      </c>
      <c r="BD77" s="131">
        <v>-31209.828719999998</v>
      </c>
      <c r="BE77" s="131">
        <v>-24727.012320000005</v>
      </c>
      <c r="BF77" s="131">
        <v>-23090.735679999998</v>
      </c>
      <c r="BG77" s="131">
        <v>-19238.069040000002</v>
      </c>
      <c r="BH77" s="132">
        <v>-98265.645759999999</v>
      </c>
      <c r="BI77" s="131">
        <v>-20879.948059999999</v>
      </c>
      <c r="BJ77" s="131">
        <v>-24900.597839999999</v>
      </c>
      <c r="BK77" s="131">
        <v>-27640.650249999999</v>
      </c>
      <c r="BL77" s="131">
        <v>-28959.010729999998</v>
      </c>
      <c r="BM77" s="132">
        <v>-102380.20688</v>
      </c>
      <c r="BN77" s="131">
        <v>-36680.196889999999</v>
      </c>
      <c r="BO77" s="131">
        <v>-35930.015140000003</v>
      </c>
      <c r="BP77" s="131">
        <v>-35785.108409999993</v>
      </c>
      <c r="BQ77" s="131">
        <v>-59396.004719999997</v>
      </c>
      <c r="BR77" s="132">
        <v>-167791.32515999998</v>
      </c>
      <c r="BS77" s="131">
        <v>-38718.505779999992</v>
      </c>
    </row>
    <row r="78" spans="1:71" s="56" customFormat="1" ht="13.5" customHeight="1">
      <c r="A78" s="172"/>
      <c r="B78" s="134"/>
      <c r="C78" s="135"/>
      <c r="D78" s="135"/>
      <c r="E78" s="145"/>
      <c r="F78" s="145"/>
      <c r="G78" s="145"/>
      <c r="H78" s="145"/>
      <c r="I78" s="135"/>
      <c r="J78" s="136"/>
      <c r="K78" s="136"/>
      <c r="L78" s="136"/>
      <c r="M78" s="136"/>
      <c r="N78" s="135"/>
      <c r="O78" s="134"/>
      <c r="P78" s="136"/>
      <c r="Q78" s="136"/>
      <c r="R78" s="136"/>
      <c r="S78" s="136"/>
      <c r="T78" s="135"/>
      <c r="U78" s="136"/>
      <c r="V78" s="136"/>
      <c r="W78" s="136"/>
      <c r="X78" s="136"/>
      <c r="Y78" s="135"/>
      <c r="Z78" s="136"/>
      <c r="AA78" s="136"/>
      <c r="AB78" s="136"/>
      <c r="AC78" s="136"/>
      <c r="AD78" s="135"/>
      <c r="AE78" s="136"/>
      <c r="AF78" s="136"/>
      <c r="AG78" s="136"/>
      <c r="AH78" s="136"/>
      <c r="AI78" s="135"/>
      <c r="AJ78" s="136"/>
      <c r="AK78" s="136"/>
      <c r="AL78" s="136"/>
      <c r="AM78" s="136"/>
      <c r="AN78" s="135"/>
      <c r="AO78" s="136"/>
      <c r="AP78" s="136"/>
      <c r="AQ78" s="136"/>
      <c r="AR78" s="136"/>
      <c r="AS78" s="135"/>
      <c r="AT78" s="136"/>
      <c r="AU78" s="136"/>
      <c r="AV78" s="136"/>
      <c r="AW78" s="136"/>
      <c r="AX78" s="135"/>
      <c r="AY78" s="136"/>
      <c r="AZ78" s="136"/>
      <c r="BA78" s="136"/>
      <c r="BB78" s="136"/>
      <c r="BC78" s="135"/>
      <c r="BD78" s="136"/>
      <c r="BE78" s="136"/>
      <c r="BF78" s="136"/>
      <c r="BG78" s="136"/>
      <c r="BH78" s="135"/>
      <c r="BI78" s="136"/>
      <c r="BJ78" s="136"/>
      <c r="BK78" s="136"/>
      <c r="BL78" s="136"/>
      <c r="BM78" s="135"/>
      <c r="BN78" s="136"/>
      <c r="BO78" s="136"/>
      <c r="BP78" s="136"/>
      <c r="BQ78" s="136"/>
      <c r="BR78" s="135"/>
      <c r="BS78" s="136"/>
    </row>
    <row r="79" spans="1:71" s="56" customFormat="1" ht="13.5" customHeight="1">
      <c r="A79" s="134"/>
      <c r="B79" s="134"/>
      <c r="C79" s="160" t="s">
        <v>0</v>
      </c>
      <c r="D79" s="160" t="s">
        <v>0</v>
      </c>
      <c r="E79" s="161" t="s">
        <v>0</v>
      </c>
      <c r="F79" s="161" t="s">
        <v>0</v>
      </c>
      <c r="G79" s="161" t="s">
        <v>0</v>
      </c>
      <c r="H79" s="161" t="s">
        <v>0</v>
      </c>
      <c r="I79" s="160" t="s">
        <v>0</v>
      </c>
      <c r="J79" s="162" t="s">
        <v>0</v>
      </c>
      <c r="K79" s="162" t="s">
        <v>0</v>
      </c>
      <c r="L79" s="162" t="s">
        <v>0</v>
      </c>
      <c r="M79" s="162"/>
      <c r="N79" s="160"/>
      <c r="O79" s="134"/>
      <c r="P79" s="162"/>
      <c r="Q79" s="162"/>
      <c r="R79" s="162"/>
      <c r="S79" s="162"/>
      <c r="T79" s="160"/>
      <c r="U79" s="162"/>
      <c r="V79" s="162"/>
      <c r="W79" s="162"/>
      <c r="X79" s="162"/>
      <c r="Y79" s="160"/>
      <c r="Z79" s="162"/>
      <c r="AA79" s="162"/>
      <c r="AB79" s="162"/>
      <c r="AC79" s="162"/>
      <c r="AD79" s="160"/>
      <c r="AE79" s="162"/>
      <c r="AF79" s="162"/>
      <c r="AG79" s="162"/>
      <c r="AH79" s="162"/>
      <c r="AI79" s="160"/>
      <c r="AJ79" s="162"/>
      <c r="AK79" s="162"/>
      <c r="AL79" s="162"/>
      <c r="AM79" s="162"/>
      <c r="AN79" s="160"/>
      <c r="AO79" s="162"/>
      <c r="AP79" s="162"/>
      <c r="AQ79" s="162"/>
      <c r="AR79" s="162"/>
      <c r="AS79" s="160"/>
      <c r="AT79" s="162"/>
      <c r="AU79" s="162"/>
      <c r="AV79" s="162"/>
      <c r="AW79" s="162"/>
      <c r="AX79" s="160"/>
      <c r="AY79" s="162"/>
      <c r="AZ79" s="162"/>
      <c r="BA79" s="162"/>
      <c r="BB79" s="162"/>
      <c r="BC79" s="160"/>
      <c r="BD79" s="162"/>
      <c r="BE79" s="162"/>
      <c r="BF79" s="162"/>
      <c r="BG79" s="162"/>
      <c r="BH79" s="160"/>
      <c r="BI79" s="162"/>
      <c r="BJ79" s="162"/>
      <c r="BK79" s="162"/>
      <c r="BL79" s="162"/>
      <c r="BM79" s="160"/>
      <c r="BN79" s="162"/>
      <c r="BO79" s="162"/>
      <c r="BP79" s="162"/>
      <c r="BQ79" s="162"/>
      <c r="BR79" s="160"/>
      <c r="BS79" s="162"/>
    </row>
    <row r="80" spans="1:71" s="55" customFormat="1" ht="13.5" customHeight="1">
      <c r="A80" s="173" t="s">
        <v>42</v>
      </c>
      <c r="B80" s="113"/>
      <c r="C80" s="114">
        <v>32850</v>
      </c>
      <c r="D80" s="114">
        <v>50866</v>
      </c>
      <c r="E80" s="163">
        <v>23749.787850000001</v>
      </c>
      <c r="F80" s="163">
        <v>25455.957709999991</v>
      </c>
      <c r="G80" s="163">
        <v>18334.254440000019</v>
      </c>
      <c r="H80" s="163">
        <v>-4545.0000000000291</v>
      </c>
      <c r="I80" s="114">
        <v>62995</v>
      </c>
      <c r="J80" s="164">
        <v>24029.372019999977</v>
      </c>
      <c r="K80" s="164">
        <v>34091.918669999941</v>
      </c>
      <c r="L80" s="164">
        <v>41301.709310000078</v>
      </c>
      <c r="M80" s="164">
        <v>27781</v>
      </c>
      <c r="N80" s="114">
        <v>127204</v>
      </c>
      <c r="O80" s="113"/>
      <c r="P80" s="164">
        <v>24029.372019999977</v>
      </c>
      <c r="Q80" s="164">
        <v>34091.992409999999</v>
      </c>
      <c r="R80" s="164">
        <v>41278.709310000078</v>
      </c>
      <c r="S80" s="164">
        <v>27695.999999999971</v>
      </c>
      <c r="T80" s="114">
        <v>127096.84944000002</v>
      </c>
      <c r="U80" s="164">
        <v>40363.761643062957</v>
      </c>
      <c r="V80" s="164">
        <v>52598.474199999997</v>
      </c>
      <c r="W80" s="164">
        <v>59741.142599999934</v>
      </c>
      <c r="X80" s="164">
        <v>42605.789300000033</v>
      </c>
      <c r="Y80" s="114">
        <v>195309.16774306295</v>
      </c>
      <c r="Z80" s="164">
        <v>48491.757809928291</v>
      </c>
      <c r="AA80" s="164">
        <v>51328.622680000197</v>
      </c>
      <c r="AB80" s="164">
        <v>21794.783760071703</v>
      </c>
      <c r="AC80" s="164">
        <v>11720.480870000043</v>
      </c>
      <c r="AD80" s="114">
        <v>133336.6451200002</v>
      </c>
      <c r="AE80" s="164">
        <v>36620.547159999987</v>
      </c>
      <c r="AF80" s="164">
        <v>39959.351879585956</v>
      </c>
      <c r="AG80" s="164">
        <v>42657.100960414042</v>
      </c>
      <c r="AH80" s="164">
        <v>36655.904059999972</v>
      </c>
      <c r="AI80" s="114">
        <v>155892.90405999997</v>
      </c>
      <c r="AJ80" s="164">
        <v>30456.352062158956</v>
      </c>
      <c r="AK80" s="164">
        <v>42990.252954170835</v>
      </c>
      <c r="AL80" s="164">
        <v>35121.820873254299</v>
      </c>
      <c r="AM80" s="164">
        <v>2609.4962099999939</v>
      </c>
      <c r="AN80" s="114">
        <v>111178.52209958408</v>
      </c>
      <c r="AO80" s="164">
        <v>0.18923928871959814</v>
      </c>
      <c r="AP80" s="164">
        <v>25632.429795675926</v>
      </c>
      <c r="AQ80" s="164">
        <v>52227.583999999988</v>
      </c>
      <c r="AR80" s="164">
        <v>25259.570571767719</v>
      </c>
      <c r="AS80" s="114">
        <v>143598.05025744363</v>
      </c>
      <c r="AT80" s="164">
        <v>24218.083840796487</v>
      </c>
      <c r="AU80" s="164">
        <v>52493.795001386577</v>
      </c>
      <c r="AV80" s="164">
        <v>54834.114285609452</v>
      </c>
      <c r="AW80" s="164">
        <v>40932.992179055276</v>
      </c>
      <c r="AX80" s="114">
        <v>172478.98530684743</v>
      </c>
      <c r="AY80" s="164">
        <v>72612.319883739488</v>
      </c>
      <c r="AZ80" s="164">
        <v>71032.085156327463</v>
      </c>
      <c r="BA80" s="164">
        <v>94117.565226622566</v>
      </c>
      <c r="BB80" s="164">
        <v>56613.843996483753</v>
      </c>
      <c r="BC80" s="114">
        <v>294375.81426317332</v>
      </c>
      <c r="BD80" s="164">
        <v>123228.17096997889</v>
      </c>
      <c r="BE80" s="164">
        <v>105150.64920636248</v>
      </c>
      <c r="BF80" s="164">
        <v>116703.52269830549</v>
      </c>
      <c r="BG80" s="164">
        <v>82682.238769382748</v>
      </c>
      <c r="BH80" s="114">
        <v>427764.58164402965</v>
      </c>
      <c r="BI80" s="164">
        <v>131326.82093748346</v>
      </c>
      <c r="BJ80" s="164">
        <v>119685.51542197952</v>
      </c>
      <c r="BK80" s="164">
        <v>124073.11869111547</v>
      </c>
      <c r="BL80" s="164">
        <v>76055.27242199544</v>
      </c>
      <c r="BM80" s="114">
        <v>451140.72747257433</v>
      </c>
      <c r="BN80" s="164">
        <v>126788.13968672464</v>
      </c>
      <c r="BO80" s="164">
        <v>99431.08489167926</v>
      </c>
      <c r="BP80" s="164">
        <v>124730.14182951905</v>
      </c>
      <c r="BQ80" s="164">
        <v>75252.422218461201</v>
      </c>
      <c r="BR80" s="114">
        <v>426201.78862638393</v>
      </c>
      <c r="BS80" s="164">
        <v>79890.200066418169</v>
      </c>
    </row>
    <row r="81" spans="1:71" s="69" customFormat="1" ht="13.5" customHeight="1">
      <c r="A81" s="165"/>
      <c r="B81" s="138"/>
      <c r="C81" s="171"/>
      <c r="D81" s="171"/>
      <c r="E81" s="146"/>
      <c r="F81" s="146"/>
      <c r="G81" s="146"/>
      <c r="H81" s="146"/>
      <c r="I81" s="171"/>
      <c r="J81" s="140"/>
      <c r="K81" s="140"/>
      <c r="L81" s="140"/>
      <c r="M81" s="140"/>
      <c r="N81" s="171"/>
      <c r="O81" s="138"/>
      <c r="P81" s="140"/>
      <c r="Q81" s="140"/>
      <c r="R81" s="140"/>
      <c r="S81" s="140"/>
      <c r="T81" s="171"/>
      <c r="U81" s="140"/>
      <c r="V81" s="140"/>
      <c r="W81" s="140"/>
      <c r="X81" s="140"/>
      <c r="Y81" s="171"/>
      <c r="Z81" s="140"/>
      <c r="AA81" s="140"/>
      <c r="AB81" s="140"/>
      <c r="AC81" s="140"/>
      <c r="AD81" s="171"/>
      <c r="AE81" s="140"/>
      <c r="AF81" s="140"/>
      <c r="AG81" s="140"/>
      <c r="AH81" s="140"/>
      <c r="AI81" s="171"/>
      <c r="AJ81" s="140"/>
      <c r="AK81" s="140"/>
      <c r="AL81" s="140"/>
      <c r="AM81" s="140"/>
      <c r="AN81" s="171"/>
      <c r="AO81" s="140"/>
      <c r="AP81" s="140"/>
      <c r="AQ81" s="140"/>
      <c r="AR81" s="140"/>
      <c r="AS81" s="171"/>
      <c r="AT81" s="140"/>
      <c r="AU81" s="140"/>
      <c r="AV81" s="140"/>
      <c r="AW81" s="140"/>
      <c r="AX81" s="171"/>
      <c r="AY81" s="140"/>
      <c r="AZ81" s="140"/>
      <c r="BA81" s="140"/>
      <c r="BB81" s="140"/>
      <c r="BC81" s="171"/>
      <c r="BD81" s="140"/>
      <c r="BE81" s="140"/>
      <c r="BF81" s="140"/>
      <c r="BG81" s="140"/>
      <c r="BH81" s="171"/>
      <c r="BI81" s="140"/>
      <c r="BJ81" s="140"/>
      <c r="BK81" s="140"/>
      <c r="BL81" s="140"/>
      <c r="BM81" s="171"/>
      <c r="BN81" s="140"/>
      <c r="BO81" s="140"/>
      <c r="BP81" s="140"/>
      <c r="BQ81" s="140"/>
      <c r="BR81" s="171"/>
      <c r="BS81" s="140"/>
    </row>
    <row r="82" spans="1:71" s="70" customFormat="1" ht="13.5" customHeight="1">
      <c r="A82" s="150" t="s">
        <v>33</v>
      </c>
      <c r="B82" s="138"/>
      <c r="C82" s="139">
        <v>-10633</v>
      </c>
      <c r="D82" s="139">
        <v>-31704</v>
      </c>
      <c r="E82" s="146">
        <v>-11160.4438587</v>
      </c>
      <c r="F82" s="146">
        <v>-11633.556141299998</v>
      </c>
      <c r="G82" s="146">
        <v>-6912.9999999999982</v>
      </c>
      <c r="H82" s="146">
        <v>7701.0000000000018</v>
      </c>
      <c r="I82" s="139">
        <v>-22006</v>
      </c>
      <c r="J82" s="140">
        <v>-13294</v>
      </c>
      <c r="K82" s="140">
        <v>-16071.204749999997</v>
      </c>
      <c r="L82" s="140">
        <v>-6460.7952500000029</v>
      </c>
      <c r="M82" s="140">
        <v>-7693</v>
      </c>
      <c r="N82" s="139">
        <v>-43519</v>
      </c>
      <c r="O82" s="138"/>
      <c r="P82" s="140">
        <v>-13294</v>
      </c>
      <c r="Q82" s="140">
        <v>-16070</v>
      </c>
      <c r="R82" s="140">
        <v>-6453.18</v>
      </c>
      <c r="S82" s="140">
        <v>-7702</v>
      </c>
      <c r="T82" s="139">
        <v>-43519.18</v>
      </c>
      <c r="U82" s="140">
        <v>-16956.580000000002</v>
      </c>
      <c r="V82" s="140">
        <v>-21116.58</v>
      </c>
      <c r="W82" s="140">
        <v>-15270.16</v>
      </c>
      <c r="X82" s="140">
        <v>-11965.68</v>
      </c>
      <c r="Y82" s="139">
        <v>-65309</v>
      </c>
      <c r="Z82" s="140">
        <v>-21090.437510000003</v>
      </c>
      <c r="AA82" s="140">
        <v>-18066</v>
      </c>
      <c r="AB82" s="140">
        <v>5447</v>
      </c>
      <c r="AC82" s="140">
        <v>1021</v>
      </c>
      <c r="AD82" s="139">
        <v>-32688.437510000003</v>
      </c>
      <c r="AE82" s="140">
        <v>-4893</v>
      </c>
      <c r="AF82" s="140">
        <v>-7720</v>
      </c>
      <c r="AG82" s="140">
        <v>-16514</v>
      </c>
      <c r="AH82" s="140">
        <v>-20177</v>
      </c>
      <c r="AI82" s="139">
        <v>-49304</v>
      </c>
      <c r="AJ82" s="140">
        <v>-8898.1290900000004</v>
      </c>
      <c r="AK82" s="140">
        <v>-20901.59563</v>
      </c>
      <c r="AL82" s="140">
        <v>-16836.594779999999</v>
      </c>
      <c r="AM82" s="140">
        <v>-3397.4808599999997</v>
      </c>
      <c r="AN82" s="139">
        <v>-50033.800359999994</v>
      </c>
      <c r="AO82" s="140">
        <v>-14367</v>
      </c>
      <c r="AP82" s="140">
        <v>-9335.7000000000007</v>
      </c>
      <c r="AQ82" s="140">
        <v>-21223.599999999999</v>
      </c>
      <c r="AR82" s="140">
        <v>-12869.699999999997</v>
      </c>
      <c r="AS82" s="139">
        <v>-57796</v>
      </c>
      <c r="AT82" s="140">
        <v>-10794.080710000002</v>
      </c>
      <c r="AU82" s="140">
        <v>-19607.335330000002</v>
      </c>
      <c r="AV82" s="140">
        <v>-19657.566859999999</v>
      </c>
      <c r="AW82" s="140">
        <v>-15077.739629999998</v>
      </c>
      <c r="AX82" s="139">
        <v>-65136.722529999992</v>
      </c>
      <c r="AY82" s="140">
        <v>-27951.185969999999</v>
      </c>
      <c r="AZ82" s="140">
        <v>-24930.822690000001</v>
      </c>
      <c r="BA82" s="140">
        <v>-31007.123319999999</v>
      </c>
      <c r="BB82" s="140">
        <v>18262.62097</v>
      </c>
      <c r="BC82" s="139">
        <v>-65626.511010000002</v>
      </c>
      <c r="BD82" s="140">
        <v>-41664.017059999998</v>
      </c>
      <c r="BE82" s="140">
        <v>-17293.7703</v>
      </c>
      <c r="BF82" s="140">
        <v>-30142.473539999995</v>
      </c>
      <c r="BG82" s="140">
        <v>-18046.002690000001</v>
      </c>
      <c r="BH82" s="139">
        <v>-107146.26358999999</v>
      </c>
      <c r="BI82" s="140">
        <v>-34898.10312</v>
      </c>
      <c r="BJ82" s="140">
        <v>-33054.271879999993</v>
      </c>
      <c r="BK82" s="140">
        <v>-33731.182249999998</v>
      </c>
      <c r="BL82" s="140">
        <v>-17871.455999999998</v>
      </c>
      <c r="BM82" s="139">
        <v>-119555.01324999999</v>
      </c>
      <c r="BN82" s="140">
        <v>-34215.441030000002</v>
      </c>
      <c r="BO82" s="140">
        <v>-26832.804100000001</v>
      </c>
      <c r="BP82" s="140">
        <v>-33660.062729999998</v>
      </c>
      <c r="BQ82" s="140">
        <v>-19176.475440000002</v>
      </c>
      <c r="BR82" s="139">
        <v>-113884.7833</v>
      </c>
      <c r="BS82" s="140">
        <v>-21170.963309999996</v>
      </c>
    </row>
    <row r="83" spans="1:71" s="55" customFormat="1" ht="13.5" customHeight="1">
      <c r="A83" s="141" t="s">
        <v>34</v>
      </c>
      <c r="B83" s="128"/>
      <c r="C83" s="132">
        <v>-25945</v>
      </c>
      <c r="D83" s="132">
        <v>-35913</v>
      </c>
      <c r="E83" s="143">
        <v>-9096.7473187000014</v>
      </c>
      <c r="F83" s="143">
        <v>-12987.252681299999</v>
      </c>
      <c r="G83" s="143">
        <v>-8292.9999999999982</v>
      </c>
      <c r="H83" s="143">
        <v>-9046.9999999999982</v>
      </c>
      <c r="I83" s="132">
        <v>-39424</v>
      </c>
      <c r="J83" s="131">
        <v>-8090</v>
      </c>
      <c r="K83" s="131">
        <v>-12750.204749999997</v>
      </c>
      <c r="L83" s="131">
        <v>-12207.795250000003</v>
      </c>
      <c r="M83" s="131">
        <v>-2497</v>
      </c>
      <c r="N83" s="132">
        <v>-35545</v>
      </c>
      <c r="O83" s="128"/>
      <c r="P83" s="131">
        <v>-8090</v>
      </c>
      <c r="Q83" s="131">
        <v>-12749</v>
      </c>
      <c r="R83" s="131">
        <v>-12200.18</v>
      </c>
      <c r="S83" s="131">
        <v>-2506</v>
      </c>
      <c r="T83" s="132">
        <v>-35545.18</v>
      </c>
      <c r="U83" s="131">
        <v>-5226.58</v>
      </c>
      <c r="V83" s="131">
        <v>-9415.58</v>
      </c>
      <c r="W83" s="131">
        <v>-10378.16</v>
      </c>
      <c r="X83" s="131">
        <v>-1092.6800000000003</v>
      </c>
      <c r="Y83" s="132">
        <v>-26113</v>
      </c>
      <c r="Z83" s="142">
        <v>-10639.227490000001</v>
      </c>
      <c r="AA83" s="142">
        <v>-12707</v>
      </c>
      <c r="AB83" s="142">
        <v>-135</v>
      </c>
      <c r="AC83" s="142">
        <v>-2185</v>
      </c>
      <c r="AD83" s="132">
        <v>-25666.227490000001</v>
      </c>
      <c r="AE83" s="131">
        <v>-229</v>
      </c>
      <c r="AF83" s="131">
        <v>-275</v>
      </c>
      <c r="AG83" s="131">
        <v>-284</v>
      </c>
      <c r="AH83" s="131">
        <v>-257</v>
      </c>
      <c r="AI83" s="132">
        <v>-1045</v>
      </c>
      <c r="AJ83" s="131">
        <v>0</v>
      </c>
      <c r="AK83" s="131">
        <v>0</v>
      </c>
      <c r="AL83" s="131">
        <v>0</v>
      </c>
      <c r="AM83" s="131">
        <v>0</v>
      </c>
      <c r="AN83" s="132">
        <v>0</v>
      </c>
      <c r="AO83" s="131">
        <v>0</v>
      </c>
      <c r="AP83" s="131">
        <v>0</v>
      </c>
      <c r="AQ83" s="131">
        <v>0</v>
      </c>
      <c r="AR83" s="131">
        <v>0</v>
      </c>
      <c r="AS83" s="132">
        <v>0</v>
      </c>
      <c r="AT83" s="131">
        <v>-1481.3409099999999</v>
      </c>
      <c r="AU83" s="131">
        <v>-6135.1442299999999</v>
      </c>
      <c r="AV83" s="131">
        <v>-5001.7870999999996</v>
      </c>
      <c r="AW83" s="131">
        <v>-3236.6521799999996</v>
      </c>
      <c r="AX83" s="132">
        <v>-15854.924419999998</v>
      </c>
      <c r="AY83" s="131">
        <v>-8367.6831199999997</v>
      </c>
      <c r="AZ83" s="131">
        <v>-13228.656310000002</v>
      </c>
      <c r="BA83" s="131">
        <v>-13241.182900000002</v>
      </c>
      <c r="BB83" s="131">
        <v>18491.514050000002</v>
      </c>
      <c r="BC83" s="132">
        <v>-16346.008279999998</v>
      </c>
      <c r="BD83" s="131">
        <v>-17674.73877</v>
      </c>
      <c r="BE83" s="131">
        <v>-12905.4457</v>
      </c>
      <c r="BF83" s="131">
        <v>-4052.1560299999992</v>
      </c>
      <c r="BG83" s="131">
        <v>-483.32255000000026</v>
      </c>
      <c r="BH83" s="132">
        <v>-35115.663049999996</v>
      </c>
      <c r="BI83" s="131">
        <v>-26986.750319999999</v>
      </c>
      <c r="BJ83" s="131">
        <v>-33982.222679999992</v>
      </c>
      <c r="BK83" s="131">
        <v>-17945.675139999999</v>
      </c>
      <c r="BL83" s="131">
        <v>-12366.828009999997</v>
      </c>
      <c r="BM83" s="132">
        <v>-91281.476149999988</v>
      </c>
      <c r="BN83" s="131">
        <v>-32315.590760000003</v>
      </c>
      <c r="BO83" s="131">
        <v>-40345.384570000002</v>
      </c>
      <c r="BP83" s="131">
        <v>-22492.871370000001</v>
      </c>
      <c r="BQ83" s="131">
        <v>-13966.44089</v>
      </c>
      <c r="BR83" s="132">
        <v>-109120.28758999999</v>
      </c>
      <c r="BS83" s="131">
        <v>-14243.664019999997</v>
      </c>
    </row>
    <row r="84" spans="1:71" s="55" customFormat="1" ht="13.5" customHeight="1">
      <c r="A84" s="141" t="s">
        <v>35</v>
      </c>
      <c r="B84" s="128"/>
      <c r="C84" s="132">
        <v>15312</v>
      </c>
      <c r="D84" s="132">
        <v>4209</v>
      </c>
      <c r="E84" s="143">
        <v>-2063.6965399999999</v>
      </c>
      <c r="F84" s="143">
        <v>1353.6965400000001</v>
      </c>
      <c r="G84" s="143">
        <v>1379.9999999999998</v>
      </c>
      <c r="H84" s="143">
        <v>16748</v>
      </c>
      <c r="I84" s="132">
        <v>17418</v>
      </c>
      <c r="J84" s="131">
        <v>-5204</v>
      </c>
      <c r="K84" s="131">
        <v>-3321</v>
      </c>
      <c r="L84" s="131">
        <v>5747</v>
      </c>
      <c r="M84" s="131">
        <v>-5196</v>
      </c>
      <c r="N84" s="132">
        <v>-7974</v>
      </c>
      <c r="O84" s="128"/>
      <c r="P84" s="131">
        <v>-5204</v>
      </c>
      <c r="Q84" s="131">
        <v>-3321</v>
      </c>
      <c r="R84" s="131">
        <v>5747</v>
      </c>
      <c r="S84" s="131">
        <v>-5196</v>
      </c>
      <c r="T84" s="132">
        <v>-7974</v>
      </c>
      <c r="U84" s="131">
        <v>-11730</v>
      </c>
      <c r="V84" s="131">
        <v>-11701</v>
      </c>
      <c r="W84" s="131">
        <v>-4892</v>
      </c>
      <c r="X84" s="131">
        <v>-10873</v>
      </c>
      <c r="Y84" s="132">
        <v>-39196</v>
      </c>
      <c r="Z84" s="142">
        <v>-10451.21002</v>
      </c>
      <c r="AA84" s="142">
        <v>-5359</v>
      </c>
      <c r="AB84" s="142">
        <v>5582</v>
      </c>
      <c r="AC84" s="142">
        <v>3206</v>
      </c>
      <c r="AD84" s="132">
        <v>-7022.2100200000004</v>
      </c>
      <c r="AE84" s="131">
        <v>-4664</v>
      </c>
      <c r="AF84" s="131">
        <v>-7445</v>
      </c>
      <c r="AG84" s="131">
        <v>-16230</v>
      </c>
      <c r="AH84" s="131">
        <v>-19920</v>
      </c>
      <c r="AI84" s="132">
        <v>-48259</v>
      </c>
      <c r="AJ84" s="131">
        <v>-8898.1290900000004</v>
      </c>
      <c r="AK84" s="131">
        <v>-20901.59563</v>
      </c>
      <c r="AL84" s="131">
        <v>-16836.594779999999</v>
      </c>
      <c r="AM84" s="131">
        <v>-3397.4808599999997</v>
      </c>
      <c r="AN84" s="132">
        <v>-50033.800359999994</v>
      </c>
      <c r="AO84" s="131">
        <v>-14367</v>
      </c>
      <c r="AP84" s="131">
        <v>-9335.7000000000007</v>
      </c>
      <c r="AQ84" s="131">
        <v>-21223.599999999999</v>
      </c>
      <c r="AR84" s="131">
        <v>-12869.699999999997</v>
      </c>
      <c r="AS84" s="132">
        <v>-57796</v>
      </c>
      <c r="AT84" s="131">
        <v>-9312.7398000000012</v>
      </c>
      <c r="AU84" s="131">
        <v>-13472.191100000002</v>
      </c>
      <c r="AV84" s="131">
        <v>-14655.779759999998</v>
      </c>
      <c r="AW84" s="131">
        <v>-11841.087449999999</v>
      </c>
      <c r="AX84" s="132">
        <v>-49281.798109999996</v>
      </c>
      <c r="AY84" s="131">
        <v>-19583.502849999997</v>
      </c>
      <c r="AZ84" s="131">
        <v>-11702.166379999999</v>
      </c>
      <c r="BA84" s="131">
        <v>-17765.940419999999</v>
      </c>
      <c r="BB84" s="131">
        <v>-228.89308000000045</v>
      </c>
      <c r="BC84" s="132">
        <v>-49280.50273</v>
      </c>
      <c r="BD84" s="131">
        <v>-23989.278289999998</v>
      </c>
      <c r="BE84" s="131">
        <v>-4388.3245999999999</v>
      </c>
      <c r="BF84" s="131">
        <v>-26090.317509999997</v>
      </c>
      <c r="BG84" s="131">
        <v>-17562.68014</v>
      </c>
      <c r="BH84" s="132">
        <v>-72030.600539999999</v>
      </c>
      <c r="BI84" s="131">
        <v>-7911.3527999999997</v>
      </c>
      <c r="BJ84" s="131">
        <v>927.95079999999984</v>
      </c>
      <c r="BK84" s="131">
        <v>-15785.50711</v>
      </c>
      <c r="BL84" s="131">
        <v>-5504.62799</v>
      </c>
      <c r="BM84" s="132">
        <v>-28273.537100000001</v>
      </c>
      <c r="BN84" s="131">
        <v>-1899.8502699999999</v>
      </c>
      <c r="BO84" s="131">
        <v>13512.580470000001</v>
      </c>
      <c r="BP84" s="131">
        <v>-11167.191359999999</v>
      </c>
      <c r="BQ84" s="131">
        <v>-5210.0345500000003</v>
      </c>
      <c r="BR84" s="132">
        <v>-4764.4957099999974</v>
      </c>
      <c r="BS84" s="131">
        <v>-6927.2992899999999</v>
      </c>
    </row>
    <row r="85" spans="1:71" s="69" customFormat="1" ht="13.5" customHeight="1">
      <c r="A85" s="172"/>
      <c r="B85" s="134"/>
      <c r="C85" s="160" t="s">
        <v>0</v>
      </c>
      <c r="D85" s="160" t="s">
        <v>0</v>
      </c>
      <c r="E85" s="161" t="s">
        <v>0</v>
      </c>
      <c r="F85" s="161" t="s">
        <v>0</v>
      </c>
      <c r="G85" s="161" t="s">
        <v>0</v>
      </c>
      <c r="H85" s="161" t="s">
        <v>0</v>
      </c>
      <c r="I85" s="160" t="s">
        <v>0</v>
      </c>
      <c r="J85" s="162" t="s">
        <v>0</v>
      </c>
      <c r="K85" s="162" t="s">
        <v>0</v>
      </c>
      <c r="L85" s="162" t="s">
        <v>0</v>
      </c>
      <c r="M85" s="162"/>
      <c r="N85" s="160"/>
      <c r="O85" s="134"/>
      <c r="P85" s="162"/>
      <c r="Q85" s="162"/>
      <c r="R85" s="162"/>
      <c r="S85" s="162"/>
      <c r="T85" s="160"/>
      <c r="U85" s="162"/>
      <c r="V85" s="162"/>
      <c r="W85" s="162"/>
      <c r="X85" s="162"/>
      <c r="Y85" s="160"/>
      <c r="Z85" s="162"/>
      <c r="AA85" s="162"/>
      <c r="AB85" s="162"/>
      <c r="AC85" s="162"/>
      <c r="AD85" s="160"/>
      <c r="AE85" s="162"/>
      <c r="AF85" s="162"/>
      <c r="AG85" s="162"/>
      <c r="AH85" s="162"/>
      <c r="AI85" s="160"/>
      <c r="AJ85" s="162"/>
      <c r="AK85" s="162"/>
      <c r="AL85" s="162"/>
      <c r="AM85" s="162"/>
      <c r="AN85" s="160"/>
      <c r="AO85" s="162"/>
      <c r="AP85" s="162"/>
      <c r="AQ85" s="162"/>
      <c r="AR85" s="162"/>
      <c r="AS85" s="160"/>
      <c r="AT85" s="162"/>
      <c r="AU85" s="162"/>
      <c r="AV85" s="162"/>
      <c r="AW85" s="162"/>
      <c r="AX85" s="160"/>
      <c r="AY85" s="162"/>
      <c r="AZ85" s="162"/>
      <c r="BA85" s="162"/>
      <c r="BB85" s="162"/>
      <c r="BC85" s="160"/>
      <c r="BD85" s="162"/>
      <c r="BE85" s="162"/>
      <c r="BF85" s="162"/>
      <c r="BG85" s="162"/>
      <c r="BH85" s="160"/>
      <c r="BI85" s="162"/>
      <c r="BJ85" s="162"/>
      <c r="BK85" s="162"/>
      <c r="BL85" s="162"/>
      <c r="BM85" s="160"/>
      <c r="BN85" s="162"/>
      <c r="BO85" s="162"/>
      <c r="BP85" s="162"/>
      <c r="BQ85" s="162"/>
      <c r="BR85" s="160"/>
      <c r="BS85" s="162"/>
    </row>
    <row r="86" spans="1:71" s="56" customFormat="1" ht="13.5" customHeight="1">
      <c r="A86" s="174" t="s">
        <v>36</v>
      </c>
      <c r="B86" s="113"/>
      <c r="C86" s="114">
        <v>22217</v>
      </c>
      <c r="D86" s="114">
        <v>19162</v>
      </c>
      <c r="E86" s="163">
        <v>12589.3439913</v>
      </c>
      <c r="F86" s="163">
        <v>13822.401568699994</v>
      </c>
      <c r="G86" s="163">
        <v>11421.254440000021</v>
      </c>
      <c r="H86" s="163">
        <v>3155.9999999999727</v>
      </c>
      <c r="I86" s="114">
        <v>40989</v>
      </c>
      <c r="J86" s="164">
        <v>10735.372019999977</v>
      </c>
      <c r="K86" s="164">
        <v>18020.713919999944</v>
      </c>
      <c r="L86" s="164">
        <v>34840.914060000076</v>
      </c>
      <c r="M86" s="164">
        <v>20088</v>
      </c>
      <c r="N86" s="114">
        <v>83685</v>
      </c>
      <c r="O86" s="113"/>
      <c r="P86" s="164">
        <v>10735.372019999977</v>
      </c>
      <c r="Q86" s="164">
        <v>18021.992409999999</v>
      </c>
      <c r="R86" s="164">
        <v>34825.529310000078</v>
      </c>
      <c r="S86" s="164">
        <v>19993.999999999971</v>
      </c>
      <c r="T86" s="114">
        <v>83577.669440000027</v>
      </c>
      <c r="U86" s="164">
        <v>23407.181643062955</v>
      </c>
      <c r="V86" s="164">
        <v>31481.894199999995</v>
      </c>
      <c r="W86" s="164">
        <v>44470.98259999993</v>
      </c>
      <c r="X86" s="164">
        <v>30640.109300000033</v>
      </c>
      <c r="Y86" s="114">
        <v>130000.16774306295</v>
      </c>
      <c r="Z86" s="164">
        <v>27401.320299928288</v>
      </c>
      <c r="AA86" s="164">
        <v>33262.622680000197</v>
      </c>
      <c r="AB86" s="164">
        <v>27241.783760071703</v>
      </c>
      <c r="AC86" s="164">
        <v>12741.480870000043</v>
      </c>
      <c r="AD86" s="114">
        <v>100648.2076100002</v>
      </c>
      <c r="AE86" s="164">
        <v>31727.547159999987</v>
      </c>
      <c r="AF86" s="164">
        <v>32239.351879585956</v>
      </c>
      <c r="AG86" s="164">
        <v>26143.100960414042</v>
      </c>
      <c r="AH86" s="164">
        <v>36398.904059999972</v>
      </c>
      <c r="AI86" s="114">
        <v>106588.90405999997</v>
      </c>
      <c r="AJ86" s="164">
        <v>21558.222972158954</v>
      </c>
      <c r="AK86" s="164">
        <v>22087.657324170836</v>
      </c>
      <c r="AL86" s="164">
        <v>18285.226093254299</v>
      </c>
      <c r="AM86" s="164">
        <v>-787.98465000000579</v>
      </c>
      <c r="AN86" s="114">
        <v>61144.721739584085</v>
      </c>
      <c r="AO86" s="164">
        <v>26111.465889999992</v>
      </c>
      <c r="AP86" s="164">
        <v>16296.729795675925</v>
      </c>
      <c r="AQ86" s="164">
        <v>31003.983999999989</v>
      </c>
      <c r="AR86" s="164">
        <v>12389.870571767722</v>
      </c>
      <c r="AS86" s="114">
        <v>85802.050257443625</v>
      </c>
      <c r="AT86" s="164">
        <v>13424.003130796485</v>
      </c>
      <c r="AU86" s="164">
        <v>32886.459671386576</v>
      </c>
      <c r="AV86" s="164">
        <v>35176.547425609453</v>
      </c>
      <c r="AW86" s="164">
        <v>25855.25254905528</v>
      </c>
      <c r="AX86" s="114">
        <v>107342.26277684743</v>
      </c>
      <c r="AY86" s="164">
        <v>44661.13391373949</v>
      </c>
      <c r="AZ86" s="164">
        <v>46101.262466327462</v>
      </c>
      <c r="BA86" s="164">
        <v>63110.441906622567</v>
      </c>
      <c r="BB86" s="164">
        <v>74876.464966483749</v>
      </c>
      <c r="BC86" s="114">
        <v>228749.3032531733</v>
      </c>
      <c r="BD86" s="164">
        <v>81564.153909978893</v>
      </c>
      <c r="BE86" s="164">
        <v>87856.878906362472</v>
      </c>
      <c r="BF86" s="164">
        <v>86561.049158305497</v>
      </c>
      <c r="BG86" s="164">
        <v>64636.236079382747</v>
      </c>
      <c r="BH86" s="114">
        <v>320618.31805402966</v>
      </c>
      <c r="BI86" s="164">
        <v>96428.717817483455</v>
      </c>
      <c r="BJ86" s="164">
        <v>86631.243541979522</v>
      </c>
      <c r="BK86" s="164">
        <v>90341.936441115467</v>
      </c>
      <c r="BL86" s="164">
        <v>58183.816421995441</v>
      </c>
      <c r="BM86" s="114">
        <v>331585.71422257437</v>
      </c>
      <c r="BN86" s="164">
        <v>92572.698656724635</v>
      </c>
      <c r="BO86" s="164">
        <v>72598.280791679252</v>
      </c>
      <c r="BP86" s="164">
        <v>91070.079099519062</v>
      </c>
      <c r="BQ86" s="164">
        <v>56075.946778461199</v>
      </c>
      <c r="BR86" s="114">
        <v>312317.00532638392</v>
      </c>
      <c r="BS86" s="164">
        <v>58719.236756418177</v>
      </c>
    </row>
    <row r="87" spans="1:71" s="56" customFormat="1" ht="13.5" customHeight="1">
      <c r="A87" s="169" t="s">
        <v>322</v>
      </c>
      <c r="B87" s="138"/>
      <c r="C87" s="139">
        <v>22217</v>
      </c>
      <c r="D87" s="139">
        <v>19162</v>
      </c>
      <c r="E87" s="153">
        <v>12589.3439913</v>
      </c>
      <c r="F87" s="153">
        <v>13822.401568699994</v>
      </c>
      <c r="G87" s="153">
        <v>11421.254440000021</v>
      </c>
      <c r="H87" s="153">
        <v>3155.9999999999727</v>
      </c>
      <c r="I87" s="139">
        <v>40989</v>
      </c>
      <c r="J87" s="153">
        <v>10735.372019999977</v>
      </c>
      <c r="K87" s="153">
        <v>18020.713919999944</v>
      </c>
      <c r="L87" s="153">
        <v>34840.914060000076</v>
      </c>
      <c r="M87" s="153">
        <v>20088</v>
      </c>
      <c r="N87" s="139">
        <v>83685</v>
      </c>
      <c r="O87" s="138"/>
      <c r="P87" s="140"/>
      <c r="Q87" s="140"/>
      <c r="R87" s="140"/>
      <c r="S87" s="140"/>
      <c r="T87" s="139">
        <v>83577.669440000027</v>
      </c>
      <c r="U87" s="153">
        <v>23407.181643062955</v>
      </c>
      <c r="V87" s="153">
        <v>31481.894199999995</v>
      </c>
      <c r="W87" s="153">
        <v>44470.98259999993</v>
      </c>
      <c r="X87" s="153">
        <v>30640.109300000033</v>
      </c>
      <c r="Y87" s="139">
        <v>130000.16774306295</v>
      </c>
      <c r="Z87" s="153">
        <v>27401.320299928288</v>
      </c>
      <c r="AA87" s="153">
        <v>33262.622680000197</v>
      </c>
      <c r="AB87" s="153">
        <v>27241.783760071703</v>
      </c>
      <c r="AC87" s="153">
        <v>12741.480870000043</v>
      </c>
      <c r="AD87" s="139">
        <v>100648.2076100002</v>
      </c>
      <c r="AE87" s="153">
        <v>31727.547159999987</v>
      </c>
      <c r="AF87" s="153">
        <v>32239.351879585956</v>
      </c>
      <c r="AG87" s="153">
        <v>26143.100960414042</v>
      </c>
      <c r="AH87" s="153">
        <v>36398.904059999972</v>
      </c>
      <c r="AI87" s="139">
        <v>106588.90405999997</v>
      </c>
      <c r="AJ87" s="153">
        <v>21558.222972158954</v>
      </c>
      <c r="AK87" s="153">
        <v>22087.657324170836</v>
      </c>
      <c r="AL87" s="153">
        <v>18285.226093254299</v>
      </c>
      <c r="AM87" s="153">
        <v>-787.98465000000579</v>
      </c>
      <c r="AN87" s="139">
        <v>61144.721739584085</v>
      </c>
      <c r="AO87" s="153">
        <v>13281.479929999987</v>
      </c>
      <c r="AP87" s="153">
        <v>16296.775820000024</v>
      </c>
      <c r="AQ87" s="153">
        <v>31004.300800000005</v>
      </c>
      <c r="AR87" s="153">
        <v>12389.870571767722</v>
      </c>
      <c r="AS87" s="139">
        <v>72971.881800000003</v>
      </c>
      <c r="AT87" s="153">
        <v>31762.266275200043</v>
      </c>
      <c r="AU87" s="153">
        <v>32886.459671386576</v>
      </c>
      <c r="AV87" s="153">
        <v>35176.547425609453</v>
      </c>
      <c r="AW87" s="153">
        <v>25855.25254905528</v>
      </c>
      <c r="AX87" s="139">
        <v>125680.52592125135</v>
      </c>
      <c r="AY87" s="153">
        <v>44661.133920000299</v>
      </c>
      <c r="AZ87" s="153">
        <v>46101.262470000132</v>
      </c>
      <c r="BA87" s="153">
        <v>63110.441910000111</v>
      </c>
      <c r="BB87" s="153">
        <v>74876.464739999923</v>
      </c>
      <c r="BC87" s="139">
        <v>228749.30304000044</v>
      </c>
      <c r="BD87" s="153">
        <v>81564.153680000207</v>
      </c>
      <c r="BE87" s="153">
        <v>87856.878929999875</v>
      </c>
      <c r="BF87" s="153">
        <v>86561.049230000135</v>
      </c>
      <c r="BG87" s="153">
        <v>64636.235969999936</v>
      </c>
      <c r="BH87" s="139">
        <v>320618.31781000015</v>
      </c>
      <c r="BI87" s="153">
        <v>96428.71766000014</v>
      </c>
      <c r="BJ87" s="153">
        <v>86631.243080000029</v>
      </c>
      <c r="BK87" s="153">
        <v>90341.936510000029</v>
      </c>
      <c r="BL87" s="153">
        <v>58183.81614999986</v>
      </c>
      <c r="BM87" s="139">
        <v>331585.71340000007</v>
      </c>
      <c r="BN87" s="140">
        <v>92572.698628200043</v>
      </c>
      <c r="BO87" s="140">
        <v>85810.103756111232</v>
      </c>
      <c r="BP87" s="140">
        <v>91070.07914000006</v>
      </c>
      <c r="BQ87" s="140">
        <v>56075.946860000011</v>
      </c>
      <c r="BR87" s="139">
        <v>325528.82838431135</v>
      </c>
      <c r="BS87" s="140">
        <v>58719.104079999917</v>
      </c>
    </row>
    <row r="88" spans="1:71" s="56" customFormat="1" ht="13.5" customHeight="1">
      <c r="A88" s="175"/>
      <c r="B88" s="134"/>
      <c r="C88" s="135"/>
      <c r="D88" s="135"/>
      <c r="E88" s="145"/>
      <c r="F88" s="145"/>
      <c r="G88" s="145"/>
      <c r="H88" s="145"/>
      <c r="I88" s="135"/>
      <c r="J88" s="136"/>
      <c r="K88" s="136"/>
      <c r="L88" s="136"/>
      <c r="M88" s="136"/>
      <c r="N88" s="135"/>
      <c r="O88" s="134"/>
      <c r="P88" s="136"/>
      <c r="Q88" s="136"/>
      <c r="R88" s="136"/>
      <c r="S88" s="136"/>
      <c r="T88" s="135"/>
      <c r="U88" s="136"/>
      <c r="V88" s="136"/>
      <c r="W88" s="136"/>
      <c r="X88" s="136"/>
      <c r="Y88" s="135"/>
      <c r="Z88" s="136"/>
      <c r="AA88" s="136"/>
      <c r="AB88" s="136"/>
      <c r="AC88" s="136"/>
      <c r="AD88" s="135"/>
      <c r="AE88" s="136"/>
      <c r="AF88" s="136"/>
      <c r="AG88" s="136"/>
      <c r="AH88" s="136"/>
      <c r="AI88" s="135"/>
      <c r="AJ88" s="136"/>
      <c r="AK88" s="136"/>
      <c r="AL88" s="136"/>
      <c r="AM88" s="136"/>
      <c r="AN88" s="135"/>
      <c r="AO88" s="136"/>
      <c r="AP88" s="136"/>
      <c r="AQ88" s="136"/>
      <c r="AR88" s="136"/>
      <c r="AS88" s="135"/>
      <c r="AT88" s="136"/>
      <c r="AU88" s="136"/>
      <c r="AV88" s="136"/>
      <c r="AW88" s="136"/>
      <c r="AX88" s="135"/>
      <c r="AY88" s="136"/>
      <c r="AZ88" s="136"/>
      <c r="BA88" s="136"/>
      <c r="BB88" s="136"/>
      <c r="BC88" s="135"/>
      <c r="BD88" s="136"/>
      <c r="BE88" s="136"/>
      <c r="BF88" s="136"/>
      <c r="BG88" s="136"/>
      <c r="BH88" s="135"/>
      <c r="BI88" s="136"/>
      <c r="BJ88" s="136"/>
      <c r="BK88" s="136"/>
      <c r="BL88" s="136"/>
      <c r="BM88" s="135"/>
      <c r="BN88" s="136"/>
      <c r="BO88" s="136"/>
      <c r="BP88" s="136"/>
      <c r="BQ88" s="136"/>
      <c r="BR88" s="135"/>
      <c r="BS88" s="136"/>
    </row>
    <row r="89" spans="1:71" s="56" customFormat="1" ht="13.5" customHeight="1">
      <c r="A89" s="176"/>
      <c r="B89" s="134"/>
      <c r="C89" s="118"/>
      <c r="D89" s="118"/>
      <c r="E89" s="145"/>
      <c r="F89" s="145"/>
      <c r="G89" s="145"/>
      <c r="H89" s="145"/>
      <c r="I89" s="167"/>
      <c r="J89" s="136"/>
      <c r="K89" s="136"/>
      <c r="L89" s="136"/>
      <c r="M89" s="136"/>
      <c r="N89" s="167"/>
      <c r="O89" s="134"/>
      <c r="P89" s="136"/>
      <c r="Q89" s="136"/>
      <c r="R89" s="136"/>
      <c r="S89" s="136"/>
      <c r="T89" s="167"/>
      <c r="U89" s="136"/>
      <c r="V89" s="136"/>
      <c r="W89" s="136"/>
      <c r="X89" s="136"/>
      <c r="Y89" s="167"/>
      <c r="Z89" s="136"/>
      <c r="AA89" s="136"/>
      <c r="AB89" s="136"/>
      <c r="AC89" s="136"/>
      <c r="AD89" s="167"/>
      <c r="AE89" s="136"/>
      <c r="AF89" s="136"/>
      <c r="AG89" s="136"/>
      <c r="AH89" s="136"/>
      <c r="AI89" s="167"/>
      <c r="AJ89" s="136"/>
      <c r="AK89" s="136"/>
      <c r="AL89" s="136"/>
      <c r="AM89" s="136"/>
      <c r="AN89" s="167"/>
      <c r="AO89" s="136"/>
      <c r="AP89" s="136"/>
      <c r="AQ89" s="136"/>
      <c r="AR89" s="136"/>
      <c r="AS89" s="167"/>
      <c r="AT89" s="136"/>
      <c r="AU89" s="136"/>
      <c r="AV89" s="136"/>
      <c r="AW89" s="136"/>
      <c r="AX89" s="167"/>
      <c r="AY89" s="136"/>
      <c r="AZ89" s="136"/>
      <c r="BA89" s="136"/>
      <c r="BB89" s="136"/>
      <c r="BC89" s="167"/>
      <c r="BD89" s="136"/>
      <c r="BE89" s="136"/>
      <c r="BF89" s="136"/>
      <c r="BG89" s="136"/>
      <c r="BH89" s="167"/>
      <c r="BI89" s="136"/>
      <c r="BJ89" s="177"/>
      <c r="BK89" s="177"/>
      <c r="BL89" s="177"/>
      <c r="BM89" s="167"/>
      <c r="BN89" s="136"/>
      <c r="BO89" s="136"/>
      <c r="BP89" s="136"/>
      <c r="BQ89" s="136"/>
      <c r="BR89" s="167"/>
      <c r="BS89" s="136"/>
    </row>
    <row r="90" spans="1:71" s="56" customFormat="1" ht="13.5" customHeight="1">
      <c r="A90" s="174" t="s">
        <v>40</v>
      </c>
      <c r="B90" s="178"/>
      <c r="C90" s="114">
        <v>85267</v>
      </c>
      <c r="D90" s="114">
        <v>92293</v>
      </c>
      <c r="E90" s="163">
        <v>38413.559580000001</v>
      </c>
      <c r="F90" s="163">
        <v>33118.557199999988</v>
      </c>
      <c r="G90" s="163">
        <v>46622.883220000018</v>
      </c>
      <c r="H90" s="163">
        <v>35431.999999999971</v>
      </c>
      <c r="I90" s="114">
        <v>153587</v>
      </c>
      <c r="J90" s="164">
        <v>38179.327359999981</v>
      </c>
      <c r="K90" s="164">
        <v>46076.362969999944</v>
      </c>
      <c r="L90" s="164">
        <v>54109.309670000075</v>
      </c>
      <c r="M90" s="164">
        <v>40957</v>
      </c>
      <c r="N90" s="114">
        <v>179322</v>
      </c>
      <c r="O90" s="113"/>
      <c r="P90" s="164">
        <v>38179.327359999981</v>
      </c>
      <c r="Q90" s="164">
        <v>46076.992409999999</v>
      </c>
      <c r="R90" s="164">
        <v>54109.309670000075</v>
      </c>
      <c r="S90" s="164">
        <v>40956.999999999971</v>
      </c>
      <c r="T90" s="114">
        <v>179322.62944000002</v>
      </c>
      <c r="U90" s="163">
        <v>44849.761643062957</v>
      </c>
      <c r="V90" s="163">
        <v>53407.474199999997</v>
      </c>
      <c r="W90" s="163">
        <v>60035.142599999934</v>
      </c>
      <c r="X90" s="163">
        <v>43283.789300000033</v>
      </c>
      <c r="Y90" s="114">
        <v>201576.16774306292</v>
      </c>
      <c r="Z90" s="163">
        <v>50566.994399928291</v>
      </c>
      <c r="AA90" s="163">
        <v>51567.476090000193</v>
      </c>
      <c r="AB90" s="163">
        <v>47121.9837600717</v>
      </c>
      <c r="AC90" s="163">
        <v>50317.280870000046</v>
      </c>
      <c r="AD90" s="114">
        <v>199572.7351200002</v>
      </c>
      <c r="AE90" s="163">
        <v>77351.447159999982</v>
      </c>
      <c r="AF90" s="163">
        <v>81732.451879585948</v>
      </c>
      <c r="AG90" s="163">
        <v>81932.100960414042</v>
      </c>
      <c r="AH90" s="163">
        <v>73758.904059999972</v>
      </c>
      <c r="AI90" s="114">
        <v>314774.90405999997</v>
      </c>
      <c r="AJ90" s="163">
        <v>73182.352062158956</v>
      </c>
      <c r="AK90" s="163">
        <v>83951.073964170835</v>
      </c>
      <c r="AL90" s="163">
        <v>75543.678553254314</v>
      </c>
      <c r="AM90" s="163">
        <v>45236.806199999999</v>
      </c>
      <c r="AN90" s="114">
        <v>277913.91077958408</v>
      </c>
      <c r="AO90" s="163">
        <v>72081.465889999992</v>
      </c>
      <c r="AP90" s="163">
        <v>69628.429795675926</v>
      </c>
      <c r="AQ90" s="163">
        <v>97543.133999999991</v>
      </c>
      <c r="AR90" s="163">
        <v>69055.020571767716</v>
      </c>
      <c r="AS90" s="114">
        <v>308308.54603766458</v>
      </c>
      <c r="AT90" s="163">
        <v>72692.917010796489</v>
      </c>
      <c r="AU90" s="163">
        <v>98367.752071386582</v>
      </c>
      <c r="AV90" s="163">
        <v>101852.56420560945</v>
      </c>
      <c r="AW90" s="163">
        <v>85065.935129055273</v>
      </c>
      <c r="AX90" s="114">
        <v>357979.16841684777</v>
      </c>
      <c r="AY90" s="163">
        <v>121696.4316237395</v>
      </c>
      <c r="AZ90" s="163">
        <v>122046.34727632748</v>
      </c>
      <c r="BA90" s="163">
        <v>138617.21935662258</v>
      </c>
      <c r="BB90" s="163">
        <v>100728.54996648376</v>
      </c>
      <c r="BC90" s="114">
        <v>483088.54822317336</v>
      </c>
      <c r="BD90" s="163">
        <v>173187.59686997891</v>
      </c>
      <c r="BE90" s="163">
        <v>151414.90929636249</v>
      </c>
      <c r="BF90" s="163">
        <v>163420.41604830549</v>
      </c>
      <c r="BG90" s="163">
        <v>130666.52406938275</v>
      </c>
      <c r="BH90" s="114">
        <v>618689.44628402963</v>
      </c>
      <c r="BI90" s="163">
        <v>185933.26335748343</v>
      </c>
      <c r="BJ90" s="163">
        <v>178838.22270197954</v>
      </c>
      <c r="BK90" s="163">
        <v>181507.86828111549</v>
      </c>
      <c r="BL90" s="163">
        <v>145356.60385199543</v>
      </c>
      <c r="BM90" s="114">
        <v>691635.95819257398</v>
      </c>
      <c r="BN90" s="163">
        <v>235314.45440852467</v>
      </c>
      <c r="BO90" s="163">
        <v>211919.21754167925</v>
      </c>
      <c r="BP90" s="163">
        <v>238679.00099951905</v>
      </c>
      <c r="BQ90" s="163">
        <v>195062.81153846119</v>
      </c>
      <c r="BR90" s="114">
        <v>880975.4844881841</v>
      </c>
      <c r="BS90" s="163">
        <v>195946.10068641815</v>
      </c>
    </row>
    <row r="91" spans="1:71" ht="13.5" customHeight="1">
      <c r="A91" s="141" t="s">
        <v>45</v>
      </c>
      <c r="B91" s="128"/>
      <c r="C91" s="132">
        <v>22217</v>
      </c>
      <c r="D91" s="132">
        <v>19162</v>
      </c>
      <c r="E91" s="143">
        <v>12589.3439913</v>
      </c>
      <c r="F91" s="143">
        <v>13822.401568699994</v>
      </c>
      <c r="G91" s="143">
        <v>11421.254440000021</v>
      </c>
      <c r="H91" s="143">
        <v>3155.9999999999727</v>
      </c>
      <c r="I91" s="132">
        <v>40989</v>
      </c>
      <c r="J91" s="131">
        <v>10735.372019999977</v>
      </c>
      <c r="K91" s="131">
        <v>18020.713919999944</v>
      </c>
      <c r="L91" s="131">
        <v>34840.914060000076</v>
      </c>
      <c r="M91" s="131">
        <v>20088</v>
      </c>
      <c r="N91" s="132">
        <v>83685</v>
      </c>
      <c r="O91" s="128"/>
      <c r="P91" s="131">
        <v>10735.372019999977</v>
      </c>
      <c r="Q91" s="131">
        <v>18021.992409999999</v>
      </c>
      <c r="R91" s="131">
        <v>34825.529310000078</v>
      </c>
      <c r="S91" s="131">
        <v>19993.999999999971</v>
      </c>
      <c r="T91" s="132">
        <v>83576.893740000029</v>
      </c>
      <c r="U91" s="131">
        <v>23407.181643062955</v>
      </c>
      <c r="V91" s="131">
        <v>31481.894199999995</v>
      </c>
      <c r="W91" s="131">
        <v>44470.98259999993</v>
      </c>
      <c r="X91" s="131">
        <v>30640.109300000033</v>
      </c>
      <c r="Y91" s="132">
        <v>130000.16774306292</v>
      </c>
      <c r="Z91" s="142">
        <v>27401.320299928288</v>
      </c>
      <c r="AA91" s="142">
        <v>33262.622680000197</v>
      </c>
      <c r="AB91" s="142">
        <v>27241.783760071703</v>
      </c>
      <c r="AC91" s="142">
        <v>12741.480870000043</v>
      </c>
      <c r="AD91" s="132">
        <v>100647.20761000023</v>
      </c>
      <c r="AE91" s="131">
        <v>31727.547159999987</v>
      </c>
      <c r="AF91" s="131">
        <v>32239.351879585956</v>
      </c>
      <c r="AG91" s="131">
        <v>26143.100960414042</v>
      </c>
      <c r="AH91" s="131">
        <v>16478.904059999972</v>
      </c>
      <c r="AI91" s="132">
        <v>106588.90405999996</v>
      </c>
      <c r="AJ91" s="131">
        <v>21558.222972158954</v>
      </c>
      <c r="AK91" s="131">
        <v>22087.657324170836</v>
      </c>
      <c r="AL91" s="131">
        <v>18285.226093254299</v>
      </c>
      <c r="AM91" s="131">
        <v>-787.98465000000579</v>
      </c>
      <c r="AN91" s="132">
        <v>61143.121739584087</v>
      </c>
      <c r="AO91" s="131">
        <v>26111.465889999992</v>
      </c>
      <c r="AP91" s="131">
        <v>16296.729795675925</v>
      </c>
      <c r="AQ91" s="131">
        <v>31004.318163814351</v>
      </c>
      <c r="AR91" s="131">
        <v>12390.03218817432</v>
      </c>
      <c r="AS91" s="132">
        <v>85802.546037664579</v>
      </c>
      <c r="AT91" s="131">
        <v>13424.003130796485</v>
      </c>
      <c r="AU91" s="131">
        <v>32886.459671386576</v>
      </c>
      <c r="AV91" s="131">
        <v>35176.547425609453</v>
      </c>
      <c r="AW91" s="131">
        <v>25855.25254905528</v>
      </c>
      <c r="AX91" s="132">
        <v>107342.2627768478</v>
      </c>
      <c r="AY91" s="131">
        <v>44661.13391373949</v>
      </c>
      <c r="AZ91" s="131">
        <v>46101.262466327462</v>
      </c>
      <c r="BA91" s="131">
        <v>63110.441906622567</v>
      </c>
      <c r="BB91" s="131">
        <v>74876.464966483749</v>
      </c>
      <c r="BC91" s="132">
        <v>228749.3032531733</v>
      </c>
      <c r="BD91" s="131">
        <v>81564.153909978893</v>
      </c>
      <c r="BE91" s="131">
        <v>87856.878906362472</v>
      </c>
      <c r="BF91" s="131">
        <v>86561.049158305497</v>
      </c>
      <c r="BG91" s="131">
        <v>64636.236079382747</v>
      </c>
      <c r="BH91" s="132">
        <v>320618.31805402966</v>
      </c>
      <c r="BI91" s="131">
        <v>96428.717817483455</v>
      </c>
      <c r="BJ91" s="131">
        <v>86631.243541979522</v>
      </c>
      <c r="BK91" s="131">
        <v>90341.936441115467</v>
      </c>
      <c r="BL91" s="131">
        <v>58183.816421995441</v>
      </c>
      <c r="BM91" s="132">
        <v>331585.71422257391</v>
      </c>
      <c r="BN91" s="131">
        <v>92572.698656724635</v>
      </c>
      <c r="BO91" s="131">
        <v>72598.280791679252</v>
      </c>
      <c r="BP91" s="131">
        <v>91070.079099519062</v>
      </c>
      <c r="BQ91" s="131">
        <v>56075.946778461199</v>
      </c>
      <c r="BR91" s="132">
        <v>312317.00532638415</v>
      </c>
      <c r="BS91" s="131">
        <v>58719.236756418177</v>
      </c>
    </row>
    <row r="92" spans="1:71" ht="13.5" customHeight="1">
      <c r="A92" s="141" t="s">
        <v>37</v>
      </c>
      <c r="B92" s="128"/>
      <c r="C92" s="132">
        <v>-28790</v>
      </c>
      <c r="D92" s="132">
        <v>-15741</v>
      </c>
      <c r="E92" s="143">
        <v>-6047.795619999999</v>
      </c>
      <c r="F92" s="143">
        <v>-6434.3256200000033</v>
      </c>
      <c r="G92" s="143">
        <v>-9629.8787599999978</v>
      </c>
      <c r="H92" s="143">
        <v>-18583</v>
      </c>
      <c r="I92" s="132">
        <v>-40695</v>
      </c>
      <c r="J92" s="131">
        <v>-7312.9553399999995</v>
      </c>
      <c r="K92" s="131">
        <v>-4533.444300000001</v>
      </c>
      <c r="L92" s="131">
        <v>-3556.6003599999995</v>
      </c>
      <c r="M92" s="131">
        <v>-5841</v>
      </c>
      <c r="N92" s="132">
        <v>-21244</v>
      </c>
      <c r="O92" s="128"/>
      <c r="P92" s="131">
        <v>-7312.9553399999995</v>
      </c>
      <c r="Q92" s="131">
        <v>-4534</v>
      </c>
      <c r="R92" s="131">
        <v>-3556.6003599999995</v>
      </c>
      <c r="S92" s="131">
        <v>-5841</v>
      </c>
      <c r="T92" s="132">
        <v>-21244.555700000001</v>
      </c>
      <c r="U92" s="131">
        <v>3738</v>
      </c>
      <c r="V92" s="131">
        <v>6376</v>
      </c>
      <c r="W92" s="131">
        <v>7957</v>
      </c>
      <c r="X92" s="131">
        <v>8634</v>
      </c>
      <c r="Y92" s="132">
        <v>26705</v>
      </c>
      <c r="Z92" s="142">
        <v>7213.7634099999987</v>
      </c>
      <c r="AA92" s="142">
        <v>8489.6365900000019</v>
      </c>
      <c r="AB92" s="142">
        <v>-6012</v>
      </c>
      <c r="AC92" s="142">
        <v>-17401</v>
      </c>
      <c r="AD92" s="132">
        <v>-7709.5999999999985</v>
      </c>
      <c r="AE92" s="131">
        <v>-17991</v>
      </c>
      <c r="AF92" s="131">
        <v>-16188</v>
      </c>
      <c r="AG92" s="131">
        <v>-13421</v>
      </c>
      <c r="AH92" s="131">
        <v>-11019</v>
      </c>
      <c r="AI92" s="132">
        <v>-58619</v>
      </c>
      <c r="AJ92" s="131">
        <v>-14595</v>
      </c>
      <c r="AK92" s="131">
        <v>-13627</v>
      </c>
      <c r="AL92" s="131">
        <v>-14020.05797</v>
      </c>
      <c r="AM92" s="131">
        <v>-16087.309990000009</v>
      </c>
      <c r="AN92" s="132">
        <v>-58329.36796000001</v>
      </c>
      <c r="AO92" s="131">
        <v>-3840</v>
      </c>
      <c r="AP92" s="131">
        <v>-15748.999999999998</v>
      </c>
      <c r="AQ92" s="131">
        <v>-16533</v>
      </c>
      <c r="AR92" s="131">
        <v>-14415</v>
      </c>
      <c r="AS92" s="132">
        <v>-50537</v>
      </c>
      <c r="AT92" s="131">
        <v>-18744.262289999995</v>
      </c>
      <c r="AU92" s="131">
        <v>-15033.717449999993</v>
      </c>
      <c r="AV92" s="131">
        <v>-15945.688909999997</v>
      </c>
      <c r="AW92" s="131">
        <v>-13435.972899999993</v>
      </c>
      <c r="AX92" s="132">
        <v>-63159.641549999978</v>
      </c>
      <c r="AY92" s="131">
        <v>-14190.162960000005</v>
      </c>
      <c r="AZ92" s="131">
        <v>-15035.571290000007</v>
      </c>
      <c r="BA92" s="131">
        <v>-8654.4895399999987</v>
      </c>
      <c r="BB92" s="131">
        <v>-6599.1325300000099</v>
      </c>
      <c r="BC92" s="132">
        <v>-44479.356320000021</v>
      </c>
      <c r="BD92" s="131">
        <v>-16918.817389999997</v>
      </c>
      <c r="BE92" s="131">
        <v>-12698.631690000004</v>
      </c>
      <c r="BF92" s="131">
        <v>-11155.790929999997</v>
      </c>
      <c r="BG92" s="131">
        <v>-8332.9659900000006</v>
      </c>
      <c r="BH92" s="132">
        <v>-49106.205999999991</v>
      </c>
      <c r="BI92" s="131">
        <v>-10723.24944</v>
      </c>
      <c r="BJ92" s="131">
        <v>-14843.439829999998</v>
      </c>
      <c r="BK92" s="131">
        <v>-11216.395799999998</v>
      </c>
      <c r="BL92" s="131">
        <v>-15323.578709999998</v>
      </c>
      <c r="BM92" s="132">
        <v>-52106.663779999988</v>
      </c>
      <c r="BN92" s="131">
        <v>-24583.24667</v>
      </c>
      <c r="BO92" s="131">
        <v>-28152.800980000004</v>
      </c>
      <c r="BP92" s="131">
        <v>-27434.502419999993</v>
      </c>
      <c r="BQ92" s="131">
        <v>-53807.021559999994</v>
      </c>
      <c r="BR92" s="132">
        <v>-133977.57162999999</v>
      </c>
      <c r="BS92" s="131">
        <v>-28840.408509999994</v>
      </c>
    </row>
    <row r="93" spans="1:71" ht="13.5" customHeight="1">
      <c r="A93" s="141" t="s">
        <v>38</v>
      </c>
      <c r="B93" s="128"/>
      <c r="C93" s="132">
        <v>-10633</v>
      </c>
      <c r="D93" s="132">
        <v>-31704</v>
      </c>
      <c r="E93" s="143">
        <v>-11160.4438587</v>
      </c>
      <c r="F93" s="143">
        <v>-11633.556141299998</v>
      </c>
      <c r="G93" s="143">
        <v>-6912.9999999999982</v>
      </c>
      <c r="H93" s="143">
        <v>7701.0000000000018</v>
      </c>
      <c r="I93" s="132">
        <v>-22006</v>
      </c>
      <c r="J93" s="131">
        <v>-13294</v>
      </c>
      <c r="K93" s="131">
        <v>-16071.204749999997</v>
      </c>
      <c r="L93" s="131">
        <v>-6460.7952500000029</v>
      </c>
      <c r="M93" s="131">
        <v>-7693</v>
      </c>
      <c r="N93" s="132">
        <v>-43519</v>
      </c>
      <c r="O93" s="128"/>
      <c r="P93" s="131">
        <v>-13294</v>
      </c>
      <c r="Q93" s="131">
        <v>-16070</v>
      </c>
      <c r="R93" s="131">
        <v>-6453.18</v>
      </c>
      <c r="S93" s="131">
        <v>-7702</v>
      </c>
      <c r="T93" s="132">
        <v>-43519.18</v>
      </c>
      <c r="U93" s="131">
        <v>-16956.580000000002</v>
      </c>
      <c r="V93" s="131">
        <v>-21116.58</v>
      </c>
      <c r="W93" s="131">
        <v>-15270.16</v>
      </c>
      <c r="X93" s="131">
        <v>-11965.68</v>
      </c>
      <c r="Y93" s="132">
        <v>-65309.000000000007</v>
      </c>
      <c r="Z93" s="142">
        <v>-21090.437510000003</v>
      </c>
      <c r="AA93" s="142">
        <v>-18066</v>
      </c>
      <c r="AB93" s="142">
        <v>5447</v>
      </c>
      <c r="AC93" s="142">
        <v>1021</v>
      </c>
      <c r="AD93" s="132">
        <v>-32688.437510000003</v>
      </c>
      <c r="AE93" s="131">
        <v>-4893</v>
      </c>
      <c r="AF93" s="131">
        <v>-7720</v>
      </c>
      <c r="AG93" s="131">
        <v>-16514</v>
      </c>
      <c r="AH93" s="131">
        <v>-20177</v>
      </c>
      <c r="AI93" s="132">
        <v>-49304</v>
      </c>
      <c r="AJ93" s="131">
        <v>-8898.1290900000004</v>
      </c>
      <c r="AK93" s="131">
        <v>-20901.59563</v>
      </c>
      <c r="AL93" s="131">
        <v>-16836.594779999999</v>
      </c>
      <c r="AM93" s="131">
        <v>-3397.4808599999997</v>
      </c>
      <c r="AN93" s="132">
        <v>-50033.800359999994</v>
      </c>
      <c r="AO93" s="131">
        <v>-14367</v>
      </c>
      <c r="AP93" s="131">
        <v>-9335.7000000000007</v>
      </c>
      <c r="AQ93" s="131">
        <v>-21223.599999999999</v>
      </c>
      <c r="AR93" s="131">
        <v>-12869.699999999997</v>
      </c>
      <c r="AS93" s="132">
        <v>-57796</v>
      </c>
      <c r="AT93" s="131">
        <v>-10794.080710000002</v>
      </c>
      <c r="AU93" s="131">
        <v>-19607.335330000002</v>
      </c>
      <c r="AV93" s="131">
        <v>-19657.566859999999</v>
      </c>
      <c r="AW93" s="131">
        <v>-15077.739629999998</v>
      </c>
      <c r="AX93" s="132">
        <v>-65136.722529999999</v>
      </c>
      <c r="AY93" s="131">
        <v>-27951.185969999999</v>
      </c>
      <c r="AZ93" s="131">
        <v>-24930.822690000001</v>
      </c>
      <c r="BA93" s="131">
        <v>-31007.123319999999</v>
      </c>
      <c r="BB93" s="131">
        <v>18262.62097</v>
      </c>
      <c r="BC93" s="132">
        <v>-65626.511010000002</v>
      </c>
      <c r="BD93" s="131">
        <v>-41664.017059999998</v>
      </c>
      <c r="BE93" s="131">
        <v>-17293.7703</v>
      </c>
      <c r="BF93" s="131">
        <v>-30142.473539999995</v>
      </c>
      <c r="BG93" s="131">
        <v>-18046.002690000001</v>
      </c>
      <c r="BH93" s="132">
        <v>-107146.26358999999</v>
      </c>
      <c r="BI93" s="131">
        <v>-34898.10312</v>
      </c>
      <c r="BJ93" s="131">
        <v>-33054.271879999993</v>
      </c>
      <c r="BK93" s="131">
        <v>-33731.182249999998</v>
      </c>
      <c r="BL93" s="131">
        <v>-17871.455999999998</v>
      </c>
      <c r="BM93" s="132">
        <v>-119555.01324999999</v>
      </c>
      <c r="BN93" s="131">
        <v>-34215.441030000002</v>
      </c>
      <c r="BO93" s="131">
        <v>-26832.804100000001</v>
      </c>
      <c r="BP93" s="131">
        <v>-33660.062729999998</v>
      </c>
      <c r="BQ93" s="131">
        <v>-19176.475440000002</v>
      </c>
      <c r="BR93" s="132">
        <v>-113884.78330000001</v>
      </c>
      <c r="BS93" s="131">
        <v>-21170.963309999996</v>
      </c>
    </row>
    <row r="94" spans="1:71" ht="13.5" customHeight="1" outlineLevel="1">
      <c r="A94" s="141" t="s">
        <v>39</v>
      </c>
      <c r="B94" s="128"/>
      <c r="C94" s="132">
        <v>-23627</v>
      </c>
      <c r="D94" s="132">
        <v>-25686</v>
      </c>
      <c r="E94" s="143">
        <v>-8615.9761099999996</v>
      </c>
      <c r="F94" s="143">
        <v>-1228.2738699999995</v>
      </c>
      <c r="G94" s="143">
        <v>-18658.750019999999</v>
      </c>
      <c r="H94" s="143">
        <v>-21394</v>
      </c>
      <c r="I94" s="132">
        <v>-49897</v>
      </c>
      <c r="J94" s="131">
        <v>-6837</v>
      </c>
      <c r="K94" s="131">
        <v>-7451</v>
      </c>
      <c r="L94" s="131">
        <v>-9251</v>
      </c>
      <c r="M94" s="131">
        <v>-7335</v>
      </c>
      <c r="N94" s="132">
        <v>-30874</v>
      </c>
      <c r="O94" s="128"/>
      <c r="P94" s="131">
        <v>-6837</v>
      </c>
      <c r="Q94" s="131">
        <v>-7451</v>
      </c>
      <c r="R94" s="131">
        <v>-9274</v>
      </c>
      <c r="S94" s="131">
        <v>-7420</v>
      </c>
      <c r="T94" s="132">
        <v>-30982</v>
      </c>
      <c r="U94" s="131">
        <v>-8224</v>
      </c>
      <c r="V94" s="131">
        <v>-7185</v>
      </c>
      <c r="W94" s="131">
        <v>-8251</v>
      </c>
      <c r="X94" s="131">
        <v>-9312</v>
      </c>
      <c r="Y94" s="132">
        <v>-32972</v>
      </c>
      <c r="Z94" s="142">
        <v>-9289</v>
      </c>
      <c r="AA94" s="142">
        <v>-8728.49</v>
      </c>
      <c r="AB94" s="142">
        <v>-19314.2</v>
      </c>
      <c r="AC94" s="142">
        <v>-21195.8</v>
      </c>
      <c r="AD94" s="132">
        <v>-58527.490000000005</v>
      </c>
      <c r="AE94" s="131">
        <v>-22739.9</v>
      </c>
      <c r="AF94" s="131">
        <v>-25585.1</v>
      </c>
      <c r="AG94" s="131">
        <v>-25854</v>
      </c>
      <c r="AH94" s="131">
        <v>-26084</v>
      </c>
      <c r="AI94" s="132">
        <v>-100263</v>
      </c>
      <c r="AJ94" s="131">
        <v>-28181</v>
      </c>
      <c r="AK94" s="131">
        <v>-27426</v>
      </c>
      <c r="AL94" s="131">
        <v>-26752.46358</v>
      </c>
      <c r="AM94" s="131">
        <v>-26403</v>
      </c>
      <c r="AN94" s="132">
        <v>-108762.46358</v>
      </c>
      <c r="AO94" s="131">
        <v>-27680</v>
      </c>
      <c r="AP94" s="131">
        <v>-28292</v>
      </c>
      <c r="AQ94" s="131">
        <v>-28920.5</v>
      </c>
      <c r="AR94" s="131">
        <v>-29296.5</v>
      </c>
      <c r="AS94" s="132">
        <v>-114189</v>
      </c>
      <c r="AT94" s="131">
        <v>-29671.882180000004</v>
      </c>
      <c r="AU94" s="131">
        <v>-30866.982790000002</v>
      </c>
      <c r="AV94" s="131">
        <v>-31231.941849999996</v>
      </c>
      <c r="AW94" s="131">
        <v>-30686.289970000002</v>
      </c>
      <c r="AX94" s="132">
        <v>-122457.09679</v>
      </c>
      <c r="AY94" s="131">
        <v>-35119.904480000005</v>
      </c>
      <c r="AZ94" s="131">
        <v>-36326.372780000005</v>
      </c>
      <c r="BA94" s="131">
        <v>-36321.517679999997</v>
      </c>
      <c r="BB94" s="131">
        <v>-37584.771779999995</v>
      </c>
      <c r="BC94" s="132">
        <v>-145352.56672</v>
      </c>
      <c r="BD94" s="131">
        <v>-33470.010880000002</v>
      </c>
      <c r="BE94" s="131">
        <v>-33867.637649999997</v>
      </c>
      <c r="BF94" s="131">
        <v>-35937.274690000006</v>
      </c>
      <c r="BG94" s="131">
        <v>-39476.814239999992</v>
      </c>
      <c r="BH94" s="132">
        <v>-142751.73746</v>
      </c>
      <c r="BI94" s="131">
        <v>-44203.848710000006</v>
      </c>
      <c r="BJ94" s="131">
        <v>-44510.975020000005</v>
      </c>
      <c r="BK94" s="131">
        <v>-46513.100829999996</v>
      </c>
      <c r="BL94" s="131">
        <v>-54061.516890000006</v>
      </c>
      <c r="BM94" s="132">
        <v>-189289.44145000001</v>
      </c>
      <c r="BN94" s="131">
        <v>-83837.528950000007</v>
      </c>
      <c r="BO94" s="131">
        <v>-84238.788660000006</v>
      </c>
      <c r="BP94" s="131">
        <v>-86761.935939999981</v>
      </c>
      <c r="BQ94" s="131">
        <v>-65624.382939999996</v>
      </c>
      <c r="BR94" s="132">
        <v>-320462.63649</v>
      </c>
      <c r="BS94" s="131">
        <v>-87254.383680000014</v>
      </c>
    </row>
    <row r="95" spans="1:71" s="69" customFormat="1" ht="13.5" customHeight="1" outlineLevel="1">
      <c r="A95" s="141" t="s">
        <v>231</v>
      </c>
      <c r="B95" s="128"/>
      <c r="C95" s="179">
        <v>0</v>
      </c>
      <c r="D95" s="179">
        <v>0</v>
      </c>
      <c r="E95" s="180"/>
      <c r="F95" s="180"/>
      <c r="G95" s="180"/>
      <c r="H95" s="180"/>
      <c r="I95" s="179">
        <v>0</v>
      </c>
      <c r="J95" s="158"/>
      <c r="K95" s="158"/>
      <c r="L95" s="158"/>
      <c r="M95" s="158"/>
      <c r="N95" s="179">
        <v>0</v>
      </c>
      <c r="O95" s="128"/>
      <c r="P95" s="158"/>
      <c r="Q95" s="158"/>
      <c r="R95" s="158"/>
      <c r="S95" s="158"/>
      <c r="T95" s="179">
        <v>0</v>
      </c>
      <c r="U95" s="158"/>
      <c r="V95" s="158"/>
      <c r="W95" s="158"/>
      <c r="X95" s="158"/>
      <c r="Y95" s="179">
        <v>0</v>
      </c>
      <c r="Z95" s="181"/>
      <c r="AA95" s="181"/>
      <c r="AB95" s="181"/>
      <c r="AC95" s="181"/>
      <c r="AD95" s="179">
        <v>0</v>
      </c>
      <c r="AE95" s="158"/>
      <c r="AF95" s="158"/>
      <c r="AG95" s="158"/>
      <c r="AH95" s="158"/>
      <c r="AI95" s="179">
        <v>0</v>
      </c>
      <c r="AJ95" s="158">
        <v>50</v>
      </c>
      <c r="AK95" s="158">
        <v>91.178989999999999</v>
      </c>
      <c r="AL95" s="158">
        <v>350.66386999999997</v>
      </c>
      <c r="AM95" s="158">
        <v>-137</v>
      </c>
      <c r="AN95" s="179">
        <v>354.84285999999997</v>
      </c>
      <c r="AO95" s="158">
        <v>-83</v>
      </c>
      <c r="AP95" s="158">
        <v>45</v>
      </c>
      <c r="AQ95" s="158">
        <v>137.94999999999999</v>
      </c>
      <c r="AR95" s="158">
        <v>-83.949999999999989</v>
      </c>
      <c r="AS95" s="179">
        <v>16</v>
      </c>
      <c r="AT95" s="158">
        <v>-58.688699999999955</v>
      </c>
      <c r="AU95" s="158">
        <v>26.743169999999999</v>
      </c>
      <c r="AV95" s="158">
        <v>159.18083999999999</v>
      </c>
      <c r="AW95" s="158">
        <v>-10.680080000000075</v>
      </c>
      <c r="AX95" s="179">
        <v>116.55522999999995</v>
      </c>
      <c r="AY95" s="158">
        <v>225.95570000000001</v>
      </c>
      <c r="AZ95" s="158">
        <v>347.68195000000003</v>
      </c>
      <c r="BA95" s="158">
        <v>476.35309000000001</v>
      </c>
      <c r="BB95" s="158">
        <v>69.198340000000087</v>
      </c>
      <c r="BC95" s="179">
        <v>1119.1890800000001</v>
      </c>
      <c r="BD95" s="158">
        <v>429.40237000000008</v>
      </c>
      <c r="BE95" s="158">
        <v>302.00925000000001</v>
      </c>
      <c r="BF95" s="158">
        <v>376.17227000000003</v>
      </c>
      <c r="BG95" s="158">
        <v>-174.50507000000002</v>
      </c>
      <c r="BH95" s="179">
        <v>933.07882000000006</v>
      </c>
      <c r="BI95" s="158">
        <v>320.65573000000012</v>
      </c>
      <c r="BJ95" s="158">
        <v>201.70756999999995</v>
      </c>
      <c r="BK95" s="158">
        <v>294.74704000000003</v>
      </c>
      <c r="BL95" s="158">
        <v>83.764169999998884</v>
      </c>
      <c r="BM95" s="179">
        <v>900.87450999999908</v>
      </c>
      <c r="BN95" s="158">
        <v>-105.53910180000111</v>
      </c>
      <c r="BO95" s="158">
        <v>-96.543009999999995</v>
      </c>
      <c r="BP95" s="158">
        <v>247.57918999999694</v>
      </c>
      <c r="BQ95" s="158">
        <v>-378.98481999999819</v>
      </c>
      <c r="BR95" s="179">
        <v>-333.48774180000237</v>
      </c>
      <c r="BS95" s="158">
        <v>38.891569999998374</v>
      </c>
    </row>
    <row r="96" spans="1:71" s="69" customFormat="1" ht="13.5" customHeight="1" outlineLevel="1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82"/>
      <c r="V96" s="107"/>
      <c r="W96" s="107"/>
      <c r="X96" s="107"/>
      <c r="Y96" s="107"/>
      <c r="Z96" s="182"/>
      <c r="AA96" s="107"/>
      <c r="AB96" s="107"/>
      <c r="AC96" s="107"/>
      <c r="AD96" s="107"/>
      <c r="AE96" s="182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83"/>
      <c r="AW96" s="183"/>
      <c r="AX96" s="107"/>
      <c r="AY96" s="183"/>
      <c r="AZ96" s="183"/>
      <c r="BA96" s="183"/>
      <c r="BB96" s="183"/>
      <c r="BC96" s="107"/>
      <c r="BD96" s="183"/>
      <c r="BE96" s="183"/>
      <c r="BF96" s="183"/>
      <c r="BG96" s="183"/>
      <c r="BH96" s="107"/>
      <c r="BI96" s="183"/>
      <c r="BJ96" s="183"/>
      <c r="BK96" s="183"/>
      <c r="BL96" s="183"/>
      <c r="BM96" s="107"/>
      <c r="BN96" s="183"/>
      <c r="BO96" s="183"/>
      <c r="BP96" s="183"/>
      <c r="BQ96" s="183"/>
      <c r="BR96" s="107"/>
      <c r="BS96" s="183"/>
    </row>
    <row r="97" spans="1:71" s="69" customFormat="1" ht="13.5" customHeight="1" outlineLevel="1">
      <c r="A97" s="107"/>
      <c r="B97" s="107"/>
      <c r="C97" s="107"/>
      <c r="D97" s="107"/>
      <c r="E97" s="184">
        <v>-0.54325936832902055</v>
      </c>
      <c r="F97" s="184">
        <v>-0.57566916671402257</v>
      </c>
      <c r="G97" s="184">
        <v>-0.57132436689064925</v>
      </c>
      <c r="H97" s="184">
        <v>-0.6324448389847338</v>
      </c>
      <c r="I97" s="184"/>
      <c r="J97" s="184"/>
      <c r="K97" s="184"/>
      <c r="L97" s="184"/>
      <c r="M97" s="184"/>
      <c r="N97" s="184"/>
      <c r="O97" s="107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4"/>
      <c r="BI97" s="184"/>
      <c r="BJ97" s="183"/>
      <c r="BK97" s="183"/>
      <c r="BL97" s="183"/>
      <c r="BM97" s="184"/>
      <c r="BN97" s="184"/>
      <c r="BO97" s="184"/>
      <c r="BP97" s="184"/>
      <c r="BQ97" s="183"/>
      <c r="BR97" s="578"/>
      <c r="BS97" s="183"/>
    </row>
    <row r="98" spans="1:71" s="69" customFormat="1" ht="13.5" customHeight="1" outlineLevel="1">
      <c r="A98" s="185" t="s">
        <v>313</v>
      </c>
      <c r="B98" s="107"/>
      <c r="C98" s="107"/>
      <c r="D98" s="107"/>
      <c r="E98" s="186">
        <v>-0.2294672201921279</v>
      </c>
      <c r="F98" s="186">
        <v>-0.25715538192361986</v>
      </c>
      <c r="G98" s="186">
        <v>-0.1991447291485299</v>
      </c>
      <c r="H98" s="186">
        <v>-0.2474507376216229</v>
      </c>
      <c r="I98" s="186"/>
      <c r="J98" s="186"/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  <c r="AT98" s="186"/>
      <c r="AU98" s="186"/>
      <c r="AV98" s="186"/>
      <c r="AW98" s="186"/>
      <c r="AX98" s="186"/>
      <c r="AY98" s="186"/>
      <c r="AZ98" s="186"/>
      <c r="BA98" s="186"/>
      <c r="BB98" s="186"/>
      <c r="BC98" s="186"/>
      <c r="BD98" s="186"/>
      <c r="BE98" s="186"/>
      <c r="BF98" s="186"/>
      <c r="BG98" s="186"/>
      <c r="BH98" s="186"/>
      <c r="BI98" s="186"/>
      <c r="BJ98" s="183"/>
      <c r="BK98" s="183"/>
      <c r="BL98" s="183"/>
      <c r="BM98" s="186"/>
      <c r="BN98" s="186"/>
      <c r="BO98" s="186"/>
      <c r="BP98" s="186"/>
      <c r="BQ98" s="183"/>
      <c r="BR98" s="186"/>
      <c r="BS98" s="183"/>
    </row>
    <row r="99" spans="1:71" s="69" customFormat="1" ht="13.5" customHeight="1" outlineLevel="1">
      <c r="A99" s="107"/>
      <c r="B99" s="107"/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05" t="s">
        <v>8</v>
      </c>
      <c r="Q99" s="105" t="s">
        <v>9</v>
      </c>
      <c r="R99" s="105" t="s">
        <v>10</v>
      </c>
      <c r="S99" s="105" t="s">
        <v>11</v>
      </c>
      <c r="T99" s="104">
        <v>2009</v>
      </c>
      <c r="U99" s="105" t="s">
        <v>93</v>
      </c>
      <c r="V99" s="105" t="s">
        <v>95</v>
      </c>
      <c r="W99" s="105" t="s">
        <v>96</v>
      </c>
      <c r="X99" s="105" t="s">
        <v>97</v>
      </c>
      <c r="Y99" s="104">
        <v>2010</v>
      </c>
      <c r="Z99" s="105" t="s">
        <v>124</v>
      </c>
      <c r="AA99" s="105" t="s">
        <v>125</v>
      </c>
      <c r="AB99" s="105" t="s">
        <v>126</v>
      </c>
      <c r="AC99" s="105" t="s">
        <v>127</v>
      </c>
      <c r="AD99" s="104">
        <v>2011</v>
      </c>
      <c r="AE99" s="105" t="s">
        <v>217</v>
      </c>
      <c r="AF99" s="105" t="s">
        <v>218</v>
      </c>
      <c r="AG99" s="105" t="s">
        <v>219</v>
      </c>
      <c r="AH99" s="105" t="s">
        <v>220</v>
      </c>
      <c r="AI99" s="104">
        <v>2012</v>
      </c>
      <c r="AJ99" s="105" t="s">
        <v>232</v>
      </c>
      <c r="AK99" s="105" t="s">
        <v>291</v>
      </c>
      <c r="AL99" s="105" t="s">
        <v>300</v>
      </c>
      <c r="AM99" s="105" t="s">
        <v>302</v>
      </c>
      <c r="AN99" s="104">
        <v>2013</v>
      </c>
      <c r="AO99" s="105" t="s">
        <v>305</v>
      </c>
      <c r="AP99" s="105" t="s">
        <v>306</v>
      </c>
      <c r="AQ99" s="105" t="s">
        <v>307</v>
      </c>
      <c r="AR99" s="105" t="s">
        <v>308</v>
      </c>
      <c r="AS99" s="104">
        <v>2014</v>
      </c>
      <c r="AT99" s="107"/>
      <c r="AU99" s="107"/>
      <c r="AV99" s="107"/>
      <c r="AW99" s="107"/>
      <c r="AX99" s="188"/>
      <c r="AY99" s="107"/>
      <c r="AZ99" s="107"/>
      <c r="BA99" s="107"/>
      <c r="BB99" s="107"/>
      <c r="BC99" s="188"/>
      <c r="BD99" s="107"/>
      <c r="BE99" s="107"/>
      <c r="BF99" s="107"/>
      <c r="BG99" s="107"/>
      <c r="BH99" s="188"/>
      <c r="BI99" s="107"/>
      <c r="BJ99" s="183"/>
      <c r="BK99" s="183"/>
      <c r="BL99" s="183"/>
      <c r="BM99" s="188"/>
      <c r="BN99" s="107"/>
      <c r="BO99" s="107"/>
      <c r="BP99" s="107"/>
      <c r="BQ99" s="183"/>
      <c r="BR99" s="188"/>
      <c r="BS99" s="183"/>
    </row>
    <row r="100" spans="1:71" s="56" customFormat="1" ht="13.5" customHeight="1" outlineLevel="1">
      <c r="A100" s="112" t="s">
        <v>16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5">
        <v>195223.06220999997</v>
      </c>
      <c r="Q100" s="115">
        <v>203647.89551</v>
      </c>
      <c r="R100" s="115">
        <v>205826.04228000002</v>
      </c>
      <c r="S100" s="115">
        <v>215742</v>
      </c>
      <c r="T100" s="114">
        <v>820439</v>
      </c>
      <c r="U100" s="115">
        <v>217158.76164306296</v>
      </c>
      <c r="V100" s="115">
        <v>236265.4742</v>
      </c>
      <c r="W100" s="115">
        <v>248531.14259999993</v>
      </c>
      <c r="X100" s="115">
        <v>232557.78930000003</v>
      </c>
      <c r="Y100" s="114">
        <v>934513.16774306295</v>
      </c>
      <c r="Z100" s="115">
        <v>246782.98384992828</v>
      </c>
      <c r="AA100" s="115">
        <v>267211.07609000022</v>
      </c>
      <c r="AB100" s="115">
        <v>347651.74794999987</v>
      </c>
      <c r="AC100" s="115">
        <v>364624.68087000004</v>
      </c>
      <c r="AD100" s="114">
        <v>1226270.4887599284</v>
      </c>
      <c r="AE100" s="115">
        <v>398323.75933999999</v>
      </c>
      <c r="AF100" s="115">
        <v>425869.53969958599</v>
      </c>
      <c r="AG100" s="115">
        <v>446805.64705894742</v>
      </c>
      <c r="AH100" s="115">
        <v>416987.41583999997</v>
      </c>
      <c r="AI100" s="114">
        <v>1687986.3619385334</v>
      </c>
      <c r="AJ100" s="115">
        <v>440212.99043215893</v>
      </c>
      <c r="AK100" s="115">
        <v>485380.82011417078</v>
      </c>
      <c r="AL100" s="115">
        <v>489368.28949325427</v>
      </c>
      <c r="AM100" s="115">
        <v>441252.96396999998</v>
      </c>
      <c r="AN100" s="114">
        <v>1856215.064009584</v>
      </c>
      <c r="AO100" s="115">
        <v>443189.48261000001</v>
      </c>
      <c r="AP100" s="115">
        <v>461534.87979567592</v>
      </c>
      <c r="AQ100" s="115">
        <v>504520.08400000003</v>
      </c>
      <c r="AR100" s="115">
        <v>470114.60385176766</v>
      </c>
      <c r="AS100" s="114">
        <v>1879359.0502574437</v>
      </c>
      <c r="AT100" s="113"/>
      <c r="AU100" s="113"/>
      <c r="AV100" s="113"/>
      <c r="AW100" s="113"/>
      <c r="AX100" s="189"/>
      <c r="AY100" s="113"/>
      <c r="AZ100" s="113"/>
      <c r="BA100" s="113"/>
      <c r="BB100" s="113"/>
      <c r="BC100" s="189"/>
      <c r="BD100" s="113"/>
      <c r="BE100" s="113"/>
      <c r="BF100" s="113"/>
      <c r="BG100" s="113"/>
      <c r="BH100" s="189"/>
      <c r="BI100" s="113"/>
      <c r="BJ100" s="183"/>
      <c r="BK100" s="183"/>
      <c r="BL100" s="183"/>
      <c r="BM100" s="189"/>
      <c r="BN100" s="113"/>
      <c r="BO100" s="113"/>
      <c r="BP100" s="113"/>
      <c r="BQ100" s="183"/>
      <c r="BR100" s="189"/>
      <c r="BS100" s="183"/>
    </row>
    <row r="101" spans="1:71" s="55" customFormat="1" ht="13.5" customHeight="1" outlineLevel="1">
      <c r="A101" s="112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5"/>
      <c r="Q101" s="115"/>
      <c r="R101" s="115"/>
      <c r="S101" s="115"/>
      <c r="T101" s="114"/>
      <c r="U101" s="115"/>
      <c r="V101" s="115"/>
      <c r="W101" s="115"/>
      <c r="X101" s="115"/>
      <c r="Y101" s="114"/>
      <c r="Z101" s="115"/>
      <c r="AA101" s="115"/>
      <c r="AB101" s="115"/>
      <c r="AC101" s="115"/>
      <c r="AD101" s="114"/>
      <c r="AE101" s="115"/>
      <c r="AF101" s="115"/>
      <c r="AG101" s="115"/>
      <c r="AH101" s="115"/>
      <c r="AI101" s="114"/>
      <c r="AJ101" s="115"/>
      <c r="AK101" s="115"/>
      <c r="AL101" s="115"/>
      <c r="AM101" s="115"/>
      <c r="AN101" s="114"/>
      <c r="AO101" s="115"/>
      <c r="AP101" s="115"/>
      <c r="AQ101" s="115"/>
      <c r="AR101" s="115"/>
      <c r="AS101" s="114"/>
      <c r="AT101" s="113"/>
      <c r="AU101" s="113"/>
      <c r="AV101" s="113"/>
      <c r="AW101" s="113"/>
      <c r="AX101" s="189"/>
      <c r="AY101" s="113"/>
      <c r="AZ101" s="113"/>
      <c r="BA101" s="113"/>
      <c r="BB101" s="113"/>
      <c r="BC101" s="189"/>
      <c r="BD101" s="113"/>
      <c r="BE101" s="113"/>
      <c r="BF101" s="113"/>
      <c r="BG101" s="113"/>
      <c r="BH101" s="189"/>
      <c r="BI101" s="113"/>
      <c r="BJ101" s="113"/>
      <c r="BK101" s="113"/>
      <c r="BL101" s="113"/>
      <c r="BM101" s="189"/>
      <c r="BN101" s="113"/>
      <c r="BO101" s="113"/>
      <c r="BP101" s="113"/>
      <c r="BQ101" s="113"/>
      <c r="BR101" s="189"/>
      <c r="BS101" s="113"/>
    </row>
    <row r="102" spans="1:71" s="70" customFormat="1" ht="13.5" customHeight="1" outlineLevel="1">
      <c r="A102" s="120" t="s">
        <v>203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5"/>
      <c r="Q102" s="115"/>
      <c r="R102" s="115"/>
      <c r="S102" s="115"/>
      <c r="T102" s="114"/>
      <c r="U102" s="115"/>
      <c r="V102" s="115"/>
      <c r="W102" s="115"/>
      <c r="X102" s="115"/>
      <c r="Y102" s="114"/>
      <c r="Z102" s="115"/>
      <c r="AA102" s="115"/>
      <c r="AB102" s="115"/>
      <c r="AC102" s="115"/>
      <c r="AD102" s="114"/>
      <c r="AE102" s="115"/>
      <c r="AF102" s="115"/>
      <c r="AG102" s="115"/>
      <c r="AH102" s="115"/>
      <c r="AI102" s="114"/>
      <c r="AJ102" s="115"/>
      <c r="AK102" s="115"/>
      <c r="AL102" s="115"/>
      <c r="AM102" s="115"/>
      <c r="AN102" s="114"/>
      <c r="AO102" s="115"/>
      <c r="AP102" s="115"/>
      <c r="AQ102" s="115"/>
      <c r="AR102" s="115"/>
      <c r="AS102" s="114"/>
      <c r="AT102" s="113"/>
      <c r="AU102" s="113"/>
      <c r="AV102" s="113"/>
      <c r="AW102" s="113"/>
      <c r="AX102" s="189"/>
      <c r="AY102" s="113"/>
      <c r="AZ102" s="113"/>
      <c r="BA102" s="113"/>
      <c r="BB102" s="113"/>
      <c r="BC102" s="189"/>
      <c r="BD102" s="113"/>
      <c r="BE102" s="113"/>
      <c r="BF102" s="113"/>
      <c r="BG102" s="113"/>
      <c r="BH102" s="189"/>
      <c r="BI102" s="113"/>
      <c r="BJ102" s="113"/>
      <c r="BK102" s="113"/>
      <c r="BL102" s="113"/>
      <c r="BM102" s="189"/>
      <c r="BN102" s="113"/>
      <c r="BO102" s="113"/>
      <c r="BP102" s="113"/>
      <c r="BQ102" s="113"/>
      <c r="BR102" s="189"/>
      <c r="BS102" s="113"/>
    </row>
    <row r="103" spans="1:71" s="56" customFormat="1" ht="13.5" customHeight="1" outlineLevel="1">
      <c r="A103" s="120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5"/>
      <c r="Q103" s="115"/>
      <c r="R103" s="115"/>
      <c r="S103" s="115"/>
      <c r="T103" s="114"/>
      <c r="U103" s="115"/>
      <c r="V103" s="115"/>
      <c r="W103" s="115"/>
      <c r="X103" s="115"/>
      <c r="Y103" s="114"/>
      <c r="Z103" s="115"/>
      <c r="AA103" s="115"/>
      <c r="AB103" s="115"/>
      <c r="AC103" s="115"/>
      <c r="AD103" s="114"/>
      <c r="AE103" s="115"/>
      <c r="AF103" s="115"/>
      <c r="AG103" s="115"/>
      <c r="AH103" s="115"/>
      <c r="AI103" s="114"/>
      <c r="AJ103" s="115"/>
      <c r="AK103" s="115"/>
      <c r="AL103" s="115"/>
      <c r="AM103" s="115"/>
      <c r="AN103" s="114"/>
      <c r="AO103" s="115"/>
      <c r="AP103" s="115"/>
      <c r="AQ103" s="115"/>
      <c r="AR103" s="115"/>
      <c r="AS103" s="114"/>
      <c r="AT103" s="113"/>
      <c r="AU103" s="113"/>
      <c r="AV103" s="113"/>
      <c r="AW103" s="113"/>
      <c r="AX103" s="189"/>
      <c r="AY103" s="113"/>
      <c r="AZ103" s="113"/>
      <c r="BA103" s="113"/>
      <c r="BB103" s="113"/>
      <c r="BC103" s="189"/>
      <c r="BD103" s="113"/>
      <c r="BE103" s="113"/>
      <c r="BF103" s="113"/>
      <c r="BG103" s="113"/>
      <c r="BH103" s="189"/>
      <c r="BI103" s="113"/>
      <c r="BJ103" s="113"/>
      <c r="BK103" s="113"/>
      <c r="BL103" s="113"/>
      <c r="BM103" s="189"/>
      <c r="BN103" s="113"/>
      <c r="BO103" s="113"/>
      <c r="BP103" s="113"/>
      <c r="BQ103" s="113"/>
      <c r="BR103" s="189"/>
      <c r="BS103" s="113"/>
    </row>
    <row r="104" spans="1:71" s="56" customFormat="1" ht="13.5" customHeight="1" outlineLevel="1">
      <c r="A104" s="137" t="s">
        <v>99</v>
      </c>
      <c r="B104" s="113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40">
        <v>164855.92828071082</v>
      </c>
      <c r="Q104" s="140">
        <v>172700.89405808496</v>
      </c>
      <c r="R104" s="140">
        <v>173906.00850957388</v>
      </c>
      <c r="S104" s="140">
        <v>182130.91072245757</v>
      </c>
      <c r="T104" s="139">
        <v>693593.7415708272</v>
      </c>
      <c r="U104" s="140">
        <v>186179.19350733372</v>
      </c>
      <c r="V104" s="140">
        <v>198883.40977999999</v>
      </c>
      <c r="W104" s="140">
        <v>207970.85216278333</v>
      </c>
      <c r="X104" s="140">
        <v>192528.43249000004</v>
      </c>
      <c r="Y104" s="139">
        <v>785561.88794011716</v>
      </c>
      <c r="Z104" s="140">
        <v>204203.84216434517</v>
      </c>
      <c r="AA104" s="140">
        <v>221606.50410000019</v>
      </c>
      <c r="AB104" s="140">
        <v>298214.06239999988</v>
      </c>
      <c r="AC104" s="140">
        <v>309142.75374000007</v>
      </c>
      <c r="AD104" s="139">
        <v>1033167.1624043453</v>
      </c>
      <c r="AE104" s="140">
        <v>329769.2054700001</v>
      </c>
      <c r="AF104" s="140">
        <v>352706.84180958604</v>
      </c>
      <c r="AG104" s="140">
        <v>372698.00353449798</v>
      </c>
      <c r="AH104" s="140">
        <v>342997.83798924723</v>
      </c>
      <c r="AI104" s="139">
        <v>1398171.8888033312</v>
      </c>
      <c r="AJ104" s="140">
        <v>366746.82586361101</v>
      </c>
      <c r="AK104" s="140">
        <v>402348.49083334795</v>
      </c>
      <c r="AL104" s="140">
        <v>411535.30834993103</v>
      </c>
      <c r="AM104" s="140">
        <v>365281.45532000001</v>
      </c>
      <c r="AN104" s="139">
        <v>1545912.0803668899</v>
      </c>
      <c r="AO104" s="140">
        <v>370184.08061</v>
      </c>
      <c r="AP104" s="140">
        <v>382903.826</v>
      </c>
      <c r="AQ104" s="140">
        <v>423823.7</v>
      </c>
      <c r="AR104" s="140">
        <v>387554.68518444628</v>
      </c>
      <c r="AS104" s="139">
        <v>1564466.2917944463</v>
      </c>
      <c r="AT104" s="113"/>
      <c r="AU104" s="113"/>
      <c r="AV104" s="113"/>
      <c r="AW104" s="113"/>
      <c r="AX104" s="189"/>
      <c r="AY104" s="113"/>
      <c r="AZ104" s="113"/>
      <c r="BA104" s="113"/>
      <c r="BB104" s="113"/>
      <c r="BC104" s="189"/>
      <c r="BD104" s="113"/>
      <c r="BE104" s="113"/>
      <c r="BF104" s="113"/>
      <c r="BG104" s="113"/>
      <c r="BH104" s="189"/>
      <c r="BI104" s="113"/>
      <c r="BJ104" s="113"/>
      <c r="BK104" s="113"/>
      <c r="BL104" s="113"/>
      <c r="BM104" s="189"/>
      <c r="BN104" s="113"/>
      <c r="BO104" s="113"/>
      <c r="BP104" s="113"/>
      <c r="BQ104" s="113"/>
      <c r="BR104" s="189"/>
      <c r="BS104" s="113"/>
    </row>
    <row r="105" spans="1:71" s="55" customFormat="1" ht="13.5" customHeight="1" outlineLevel="1">
      <c r="A105" s="127" t="s">
        <v>99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31">
        <v>164855.92828071082</v>
      </c>
      <c r="Q105" s="131">
        <v>172700.89405808496</v>
      </c>
      <c r="R105" s="131">
        <v>173906.00850957388</v>
      </c>
      <c r="S105" s="131">
        <v>182130.91072245757</v>
      </c>
      <c r="T105" s="132">
        <v>693593.7415708272</v>
      </c>
      <c r="U105" s="131">
        <v>186179.19350733372</v>
      </c>
      <c r="V105" s="131">
        <v>198883.40977999999</v>
      </c>
      <c r="W105" s="131">
        <v>207970.85216278333</v>
      </c>
      <c r="X105" s="131">
        <v>192528.43249000004</v>
      </c>
      <c r="Y105" s="132">
        <v>785561.88794011716</v>
      </c>
      <c r="Z105" s="142">
        <v>204203.84216434517</v>
      </c>
      <c r="AA105" s="142">
        <v>221606.50410000019</v>
      </c>
      <c r="AB105" s="142">
        <v>298214.06239999988</v>
      </c>
      <c r="AC105" s="142">
        <v>309142.75374000007</v>
      </c>
      <c r="AD105" s="132">
        <v>1033167.1624043453</v>
      </c>
      <c r="AE105" s="131">
        <v>329769.2054700001</v>
      </c>
      <c r="AF105" s="131">
        <v>352706.84180958604</v>
      </c>
      <c r="AG105" s="131">
        <v>372698.00353449798</v>
      </c>
      <c r="AH105" s="131">
        <v>342997.83798924723</v>
      </c>
      <c r="AI105" s="132">
        <v>1398171.8888033312</v>
      </c>
      <c r="AJ105" s="131">
        <v>366746.82586361101</v>
      </c>
      <c r="AK105" s="131">
        <v>402348.49083334795</v>
      </c>
      <c r="AL105" s="131">
        <v>411535.30834993103</v>
      </c>
      <c r="AM105" s="131">
        <v>365281.45532000001</v>
      </c>
      <c r="AN105" s="132">
        <v>1545912.0803668899</v>
      </c>
      <c r="AO105" s="131">
        <v>370184.08061</v>
      </c>
      <c r="AP105" s="131">
        <v>382903.826</v>
      </c>
      <c r="AQ105" s="131">
        <v>423823.7</v>
      </c>
      <c r="AR105" s="131">
        <v>387554.68518444628</v>
      </c>
      <c r="AS105" s="132">
        <v>1564466.2917944463</v>
      </c>
      <c r="AT105" s="128"/>
      <c r="AU105" s="128"/>
      <c r="AV105" s="128"/>
      <c r="AW105" s="128"/>
      <c r="AX105" s="190"/>
      <c r="AY105" s="128"/>
      <c r="AZ105" s="128"/>
      <c r="BA105" s="128"/>
      <c r="BB105" s="128"/>
      <c r="BC105" s="190"/>
      <c r="BD105" s="128"/>
      <c r="BE105" s="128"/>
      <c r="BF105" s="128"/>
      <c r="BG105" s="128"/>
      <c r="BH105" s="190"/>
      <c r="BI105" s="128"/>
      <c r="BJ105" s="128"/>
      <c r="BK105" s="128"/>
      <c r="BL105" s="128"/>
      <c r="BM105" s="190"/>
      <c r="BN105" s="128"/>
      <c r="BO105" s="128"/>
      <c r="BP105" s="128"/>
      <c r="BQ105" s="128"/>
      <c r="BR105" s="190"/>
      <c r="BS105" s="128"/>
    </row>
    <row r="106" spans="1:71" ht="13.5" customHeight="1">
      <c r="A106" s="133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6"/>
      <c r="Q106" s="136"/>
      <c r="R106" s="136"/>
      <c r="S106" s="136"/>
      <c r="T106" s="135"/>
      <c r="U106" s="136"/>
      <c r="V106" s="136"/>
      <c r="W106" s="136"/>
      <c r="X106" s="136"/>
      <c r="Y106" s="135"/>
      <c r="Z106" s="136"/>
      <c r="AA106" s="136"/>
      <c r="AB106" s="136"/>
      <c r="AC106" s="136"/>
      <c r="AD106" s="135"/>
      <c r="AE106" s="136"/>
      <c r="AF106" s="136"/>
      <c r="AG106" s="136"/>
      <c r="AH106" s="136"/>
      <c r="AI106" s="135"/>
      <c r="AJ106" s="136"/>
      <c r="AK106" s="136"/>
      <c r="AL106" s="136"/>
      <c r="AM106" s="136"/>
      <c r="AN106" s="135"/>
      <c r="AO106" s="136"/>
      <c r="AP106" s="136"/>
      <c r="AQ106" s="136"/>
      <c r="AR106" s="136"/>
      <c r="AS106" s="135"/>
      <c r="AT106" s="134"/>
      <c r="AU106" s="134"/>
      <c r="AV106" s="134"/>
      <c r="AW106" s="134"/>
      <c r="AX106" s="190"/>
      <c r="AY106" s="134"/>
      <c r="AZ106" s="134"/>
      <c r="BA106" s="134"/>
      <c r="BB106" s="134"/>
      <c r="BC106" s="190"/>
      <c r="BD106" s="134"/>
      <c r="BE106" s="134"/>
      <c r="BF106" s="134"/>
      <c r="BG106" s="134"/>
      <c r="BH106" s="190"/>
      <c r="BI106" s="134"/>
      <c r="BJ106" s="134"/>
      <c r="BK106" s="134"/>
      <c r="BL106" s="134"/>
      <c r="BM106" s="190"/>
      <c r="BN106" s="134"/>
      <c r="BO106" s="134"/>
      <c r="BP106" s="134"/>
      <c r="BQ106" s="134"/>
      <c r="BR106" s="190"/>
      <c r="BS106" s="134"/>
    </row>
    <row r="107" spans="1:71" ht="13.5" customHeight="1">
      <c r="A107" s="137" t="s">
        <v>233</v>
      </c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40">
        <v>30367.353929289118</v>
      </c>
      <c r="Q107" s="140">
        <v>30947.001451915057</v>
      </c>
      <c r="R107" s="140">
        <v>31919.993770426157</v>
      </c>
      <c r="S107" s="140">
        <v>33611.129277542481</v>
      </c>
      <c r="T107" s="139">
        <v>126845.47842917281</v>
      </c>
      <c r="U107" s="140">
        <v>30979.568135729234</v>
      </c>
      <c r="V107" s="140">
        <v>37382.064420000002</v>
      </c>
      <c r="W107" s="140">
        <v>40560.290437216601</v>
      </c>
      <c r="X107" s="140">
        <v>40029.356809999997</v>
      </c>
      <c r="Y107" s="139">
        <v>148951.27980294585</v>
      </c>
      <c r="Z107" s="140">
        <v>42579.141685583105</v>
      </c>
      <c r="AA107" s="140">
        <v>45604.571990000004</v>
      </c>
      <c r="AB107" s="140">
        <v>49437.685550000002</v>
      </c>
      <c r="AC107" s="140">
        <v>55481.927129999996</v>
      </c>
      <c r="AD107" s="139">
        <v>193103.32635558309</v>
      </c>
      <c r="AE107" s="140">
        <v>68555.140469999998</v>
      </c>
      <c r="AF107" s="140">
        <v>73162.697889999996</v>
      </c>
      <c r="AG107" s="140">
        <v>74107.643524449508</v>
      </c>
      <c r="AH107" s="140">
        <v>73989.577850752743</v>
      </c>
      <c r="AI107" s="139">
        <v>289815.05973520229</v>
      </c>
      <c r="AJ107" s="140">
        <v>73466.164568547931</v>
      </c>
      <c r="AK107" s="140">
        <v>83032.3292808228</v>
      </c>
      <c r="AL107" s="140">
        <v>77832.981143323268</v>
      </c>
      <c r="AM107" s="140">
        <v>75971.508649999989</v>
      </c>
      <c r="AN107" s="139">
        <v>310302.98364269396</v>
      </c>
      <c r="AO107" s="140">
        <v>73005.402000000002</v>
      </c>
      <c r="AP107" s="140">
        <v>78631.053795675907</v>
      </c>
      <c r="AQ107" s="140">
        <v>80696.384000000005</v>
      </c>
      <c r="AR107" s="140">
        <v>82559.918667321384</v>
      </c>
      <c r="AS107" s="139">
        <v>314892.75846299733</v>
      </c>
      <c r="AT107" s="138"/>
      <c r="AU107" s="138"/>
      <c r="AV107" s="138"/>
      <c r="AW107" s="138"/>
      <c r="AX107" s="191"/>
      <c r="AY107" s="138"/>
      <c r="AZ107" s="138"/>
      <c r="BA107" s="138"/>
      <c r="BB107" s="138"/>
      <c r="BC107" s="191"/>
      <c r="BD107" s="138"/>
      <c r="BE107" s="138"/>
      <c r="BF107" s="138"/>
      <c r="BG107" s="138"/>
      <c r="BH107" s="191"/>
      <c r="BI107" s="138"/>
      <c r="BJ107" s="138"/>
      <c r="BK107" s="138"/>
      <c r="BL107" s="138"/>
      <c r="BM107" s="191"/>
      <c r="BN107" s="138"/>
      <c r="BO107" s="138"/>
      <c r="BP107" s="138"/>
      <c r="BQ107" s="138"/>
      <c r="BR107" s="191"/>
      <c r="BS107" s="138"/>
    </row>
    <row r="108" spans="1:71" ht="13.5" customHeight="1">
      <c r="A108" s="141" t="s">
        <v>119</v>
      </c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31">
        <v>14930.510489289099</v>
      </c>
      <c r="Q108" s="131">
        <v>15265.908971915056</v>
      </c>
      <c r="R108" s="131">
        <v>15318.359350426135</v>
      </c>
      <c r="S108" s="131">
        <v>16650.754176500006</v>
      </c>
      <c r="T108" s="132">
        <v>62165.532988130297</v>
      </c>
      <c r="U108" s="131">
        <v>17722.410724457888</v>
      </c>
      <c r="V108" s="131">
        <v>22951.19454</v>
      </c>
      <c r="W108" s="131">
        <v>25824.482596176593</v>
      </c>
      <c r="X108" s="131">
        <v>25738.804400000001</v>
      </c>
      <c r="Y108" s="132">
        <v>92236.892260634486</v>
      </c>
      <c r="Z108" s="142">
        <v>28877.300033261912</v>
      </c>
      <c r="AA108" s="142">
        <v>31684.837960000001</v>
      </c>
      <c r="AB108" s="142">
        <v>34401.028340000004</v>
      </c>
      <c r="AC108" s="142">
        <v>40251.204939999996</v>
      </c>
      <c r="AD108" s="132">
        <v>135214.3712732619</v>
      </c>
      <c r="AE108" s="131">
        <v>54884.722959999992</v>
      </c>
      <c r="AF108" s="131">
        <v>58022.318399999996</v>
      </c>
      <c r="AG108" s="131">
        <v>59096.747176957506</v>
      </c>
      <c r="AH108" s="131">
        <v>59720.201474334543</v>
      </c>
      <c r="AI108" s="132">
        <v>231723.99001129204</v>
      </c>
      <c r="AJ108" s="131">
        <v>60907.343524289303</v>
      </c>
      <c r="AK108" s="131">
        <v>69463.800565868791</v>
      </c>
      <c r="AL108" s="131">
        <v>64035.436021787704</v>
      </c>
      <c r="AM108" s="131">
        <v>63033.534009999996</v>
      </c>
      <c r="AN108" s="132">
        <v>257440.11412194581</v>
      </c>
      <c r="AO108" s="131">
        <v>61669.351000000002</v>
      </c>
      <c r="AP108" s="131">
        <v>67236.931855700008</v>
      </c>
      <c r="AQ108" s="131">
        <v>66889.203999999998</v>
      </c>
      <c r="AR108" s="131">
        <v>69586.902678400962</v>
      </c>
      <c r="AS108" s="132">
        <v>265382.38953410095</v>
      </c>
      <c r="AT108" s="128"/>
      <c r="AU108" s="128"/>
      <c r="AV108" s="128"/>
      <c r="AW108" s="128"/>
      <c r="AX108" s="190"/>
      <c r="AY108" s="128"/>
      <c r="AZ108" s="128"/>
      <c r="BA108" s="128"/>
      <c r="BB108" s="128"/>
      <c r="BC108" s="190"/>
      <c r="BD108" s="128"/>
      <c r="BE108" s="128"/>
      <c r="BF108" s="128"/>
      <c r="BG108" s="128"/>
      <c r="BH108" s="190"/>
      <c r="BI108" s="128"/>
      <c r="BJ108" s="128"/>
      <c r="BK108" s="128"/>
      <c r="BL108" s="128"/>
      <c r="BM108" s="190"/>
      <c r="BN108" s="128"/>
      <c r="BO108" s="128"/>
      <c r="BP108" s="128"/>
      <c r="BQ108" s="128"/>
      <c r="BR108" s="190"/>
      <c r="BS108" s="128"/>
    </row>
    <row r="109" spans="1:71" ht="13.5" customHeight="1">
      <c r="A109" s="141" t="s">
        <v>105</v>
      </c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31">
        <v>11647.445340000018</v>
      </c>
      <c r="Q109" s="131">
        <v>10783.660530000005</v>
      </c>
      <c r="R109" s="131">
        <v>10587.111530000006</v>
      </c>
      <c r="S109" s="131">
        <v>11239.728041042494</v>
      </c>
      <c r="T109" s="132">
        <v>44257.945441042517</v>
      </c>
      <c r="U109" s="131">
        <v>9623.5011412713375</v>
      </c>
      <c r="V109" s="131">
        <v>9852.7050099999997</v>
      </c>
      <c r="W109" s="131">
        <v>9602.6675910400081</v>
      </c>
      <c r="X109" s="131">
        <v>8800.1791400000002</v>
      </c>
      <c r="Y109" s="132">
        <v>37879.052882311342</v>
      </c>
      <c r="Z109" s="142">
        <v>8945.298697294731</v>
      </c>
      <c r="AA109" s="142">
        <v>8256.7025599999997</v>
      </c>
      <c r="AB109" s="142">
        <v>8660.6860799999995</v>
      </c>
      <c r="AC109" s="142">
        <v>8434.1410999999989</v>
      </c>
      <c r="AD109" s="132">
        <v>34296.828437294731</v>
      </c>
      <c r="AE109" s="131">
        <v>7364.5380700000005</v>
      </c>
      <c r="AF109" s="131">
        <v>8550.7541400000009</v>
      </c>
      <c r="AG109" s="131">
        <v>7816.8371300000008</v>
      </c>
      <c r="AH109" s="131">
        <v>7120.5688808992973</v>
      </c>
      <c r="AI109" s="132">
        <v>30852.698220899299</v>
      </c>
      <c r="AJ109" s="131">
        <v>6971.7034370417896</v>
      </c>
      <c r="AK109" s="131">
        <v>6861.2409149865998</v>
      </c>
      <c r="AL109" s="131">
        <v>7118.4927845255606</v>
      </c>
      <c r="AM109" s="131">
        <v>6475.1767300000001</v>
      </c>
      <c r="AN109" s="132">
        <v>27426.613866553947</v>
      </c>
      <c r="AO109" s="131">
        <v>6490.6120000000001</v>
      </c>
      <c r="AP109" s="131">
        <v>6641.509</v>
      </c>
      <c r="AQ109" s="131">
        <v>7109.58</v>
      </c>
      <c r="AR109" s="131">
        <v>6443.8633999999984</v>
      </c>
      <c r="AS109" s="132">
        <v>26685.564399999999</v>
      </c>
      <c r="AT109" s="128"/>
      <c r="AU109" s="128"/>
      <c r="AV109" s="128"/>
      <c r="AW109" s="128"/>
      <c r="AX109" s="190"/>
      <c r="AY109" s="128"/>
      <c r="AZ109" s="128"/>
      <c r="BA109" s="128"/>
      <c r="BB109" s="128"/>
      <c r="BC109" s="190"/>
      <c r="BD109" s="128"/>
      <c r="BE109" s="128"/>
      <c r="BF109" s="128"/>
      <c r="BG109" s="128"/>
      <c r="BH109" s="190"/>
      <c r="BI109" s="128"/>
      <c r="BJ109" s="128"/>
      <c r="BK109" s="128"/>
      <c r="BL109" s="128"/>
      <c r="BM109" s="190"/>
      <c r="BN109" s="128"/>
      <c r="BO109" s="128"/>
      <c r="BP109" s="128"/>
      <c r="BQ109" s="128"/>
      <c r="BR109" s="190"/>
      <c r="BS109" s="128"/>
    </row>
    <row r="110" spans="1:71">
      <c r="A110" s="141" t="s">
        <v>114</v>
      </c>
      <c r="B110" s="134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58">
        <v>3789.3981000000013</v>
      </c>
      <c r="Q110" s="158">
        <v>4897.4319499999983</v>
      </c>
      <c r="R110" s="158">
        <v>6014.5228900000184</v>
      </c>
      <c r="S110" s="158">
        <v>5720.6470599999811</v>
      </c>
      <c r="T110" s="179">
        <v>20422</v>
      </c>
      <c r="U110" s="158">
        <v>3633.6562700000054</v>
      </c>
      <c r="V110" s="158">
        <v>4578.1648700000005</v>
      </c>
      <c r="W110" s="158">
        <v>5133.1402500000013</v>
      </c>
      <c r="X110" s="158">
        <v>5490.3732699999991</v>
      </c>
      <c r="Y110" s="179">
        <v>18835.334660000008</v>
      </c>
      <c r="Z110" s="181">
        <v>4756.5429550264598</v>
      </c>
      <c r="AA110" s="181">
        <v>5663.0314700000008</v>
      </c>
      <c r="AB110" s="181">
        <v>6375.9711300000008</v>
      </c>
      <c r="AC110" s="181">
        <v>6796.5810899999997</v>
      </c>
      <c r="AD110" s="179">
        <v>23592.126645026463</v>
      </c>
      <c r="AE110" s="158">
        <v>6305.8794399999997</v>
      </c>
      <c r="AF110" s="158">
        <v>6589.6253499999993</v>
      </c>
      <c r="AG110" s="158">
        <v>7194.0592174919993</v>
      </c>
      <c r="AH110" s="158">
        <v>7148.8074955189095</v>
      </c>
      <c r="AI110" s="179">
        <v>27238.371503010909</v>
      </c>
      <c r="AJ110" s="158">
        <v>5587.11760721683</v>
      </c>
      <c r="AK110" s="158">
        <v>6707.2877999674101</v>
      </c>
      <c r="AL110" s="158">
        <v>6679.05233701</v>
      </c>
      <c r="AM110" s="158">
        <v>6462.7979100000002</v>
      </c>
      <c r="AN110" s="179">
        <v>25436.255654194239</v>
      </c>
      <c r="AO110" s="158">
        <v>4845.4390000000003</v>
      </c>
      <c r="AP110" s="158">
        <v>4752.6129399758993</v>
      </c>
      <c r="AQ110" s="158">
        <v>6697.6</v>
      </c>
      <c r="AR110" s="158">
        <v>6529.1525889204268</v>
      </c>
      <c r="AS110" s="179">
        <v>22824.804528896326</v>
      </c>
      <c r="AT110" s="134"/>
      <c r="AU110" s="134"/>
      <c r="AV110" s="134"/>
      <c r="AW110" s="134"/>
      <c r="AX110" s="190"/>
      <c r="AY110" s="134"/>
      <c r="AZ110" s="134"/>
      <c r="BA110" s="134"/>
      <c r="BB110" s="134"/>
      <c r="BC110" s="190"/>
      <c r="BD110" s="134"/>
      <c r="BE110" s="134"/>
      <c r="BF110" s="134"/>
      <c r="BG110" s="134"/>
      <c r="BH110" s="190"/>
      <c r="BI110" s="134"/>
      <c r="BJ110" s="134"/>
      <c r="BK110" s="134"/>
      <c r="BL110" s="134"/>
      <c r="BM110" s="190"/>
      <c r="BN110" s="134"/>
      <c r="BO110" s="134"/>
      <c r="BP110" s="134"/>
      <c r="BQ110" s="134"/>
      <c r="BR110" s="190"/>
      <c r="BS110" s="134"/>
    </row>
    <row r="111" spans="1:71">
      <c r="AX111" s="188"/>
      <c r="BC111" s="188"/>
      <c r="BH111" s="188"/>
      <c r="BM111" s="188"/>
      <c r="BR111" s="188"/>
    </row>
  </sheetData>
  <phoneticPr fontId="18" type="noConversion"/>
  <printOptions horizontalCentered="1" verticalCentered="1"/>
  <pageMargins left="0.15748031496062992" right="0.15748031496062992" top="0.35433070866141736" bottom="0.39370078740157483" header="0.19685039370078741" footer="0.19685039370078741"/>
  <pageSetup paperSize="9" scale="72" firstPageNumber="3" orientation="landscape" useFirstPageNumber="1" r:id="rId1"/>
  <headerFooter alignWithMargins="0">
    <oddFooter>&amp;L&amp;"Times New Roman,Bold"(Tentativo e preliminar. Somente para discussão.)&amp;R&amp;"Times New Roman,Regular"&amp;12&amp;P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/>
    <pageSetUpPr fitToPage="1"/>
  </sheetPr>
  <dimension ref="A1:BB150"/>
  <sheetViews>
    <sheetView showGridLines="0" zoomScale="80" zoomScaleNormal="80" workbookViewId="0">
      <pane xSplit="1" ySplit="5" topLeftCell="AL78" activePane="bottomRight" state="frozen"/>
      <selection activeCell="Y30" sqref="Y30"/>
      <selection pane="topRight" activeCell="Y30" sqref="Y30"/>
      <selection pane="bottomLeft" activeCell="Y30" sqref="Y30"/>
      <selection pane="bottomRight" activeCell="BB13" sqref="BB13"/>
    </sheetView>
  </sheetViews>
  <sheetFormatPr defaultColWidth="14.5703125" defaultRowHeight="13.5" outlineLevelCol="1"/>
  <cols>
    <col min="1" max="1" width="48.85546875" style="107" bestFit="1" customWidth="1"/>
    <col min="2" max="2" width="2.5703125" style="107" customWidth="1"/>
    <col min="3" max="5" width="11.28515625" style="107" bestFit="1" customWidth="1"/>
    <col min="6" max="8" width="11.28515625" style="107" hidden="1" customWidth="1" outlineLevel="1"/>
    <col min="9" max="9" width="11.28515625" style="107" bestFit="1" customWidth="1" collapsed="1"/>
    <col min="10" max="12" width="11.28515625" style="107" hidden="1" customWidth="1" outlineLevel="1"/>
    <col min="13" max="13" width="11.28515625" style="107" bestFit="1" customWidth="1" collapsed="1"/>
    <col min="14" max="16" width="11.28515625" style="107" hidden="1" customWidth="1" outlineLevel="1"/>
    <col min="17" max="17" width="11.28515625" style="107" bestFit="1" customWidth="1" collapsed="1"/>
    <col min="18" max="20" width="11.28515625" style="107" hidden="1" customWidth="1" outlineLevel="1"/>
    <col min="21" max="21" width="11.28515625" style="107" bestFit="1" customWidth="1" collapsed="1"/>
    <col min="22" max="24" width="11.28515625" style="107" hidden="1" customWidth="1" outlineLevel="1"/>
    <col min="25" max="25" width="11.28515625" style="107" bestFit="1" customWidth="1" collapsed="1"/>
    <col min="26" max="27" width="11.28515625" style="322" hidden="1" customWidth="1" outlineLevel="1"/>
    <col min="28" max="28" width="11.28515625" style="107" hidden="1" customWidth="1" outlineLevel="1"/>
    <col min="29" max="29" width="11.28515625" style="107" bestFit="1" customWidth="1" collapsed="1"/>
    <col min="30" max="32" width="11.28515625" style="322" hidden="1" customWidth="1" outlineLevel="1"/>
    <col min="33" max="33" width="11.28515625" style="107" bestFit="1" customWidth="1" collapsed="1"/>
    <col min="34" max="36" width="11.28515625" style="322" hidden="1" customWidth="1" outlineLevel="1"/>
    <col min="37" max="37" width="11.28515625" style="107" bestFit="1" customWidth="1" collapsed="1"/>
    <col min="38" max="40" width="11.28515625" style="322" hidden="1" customWidth="1" outlineLevel="1"/>
    <col min="41" max="41" width="11.28515625" style="107" bestFit="1" customWidth="1" collapsed="1"/>
    <col min="42" max="44" width="11.28515625" style="322" hidden="1" customWidth="1" outlineLevel="1"/>
    <col min="45" max="45" width="11.28515625" style="107" bestFit="1" customWidth="1" collapsed="1"/>
    <col min="46" max="48" width="11.28515625" style="322" customWidth="1" outlineLevel="1"/>
    <col min="49" max="49" width="11.28515625" style="107" bestFit="1" customWidth="1"/>
    <col min="50" max="52" width="11.28515625" style="322" customWidth="1" outlineLevel="1"/>
    <col min="53" max="53" width="11.28515625" style="107" bestFit="1" customWidth="1"/>
    <col min="54" max="54" width="11.28515625" style="322" customWidth="1" outlineLevel="1"/>
    <col min="55" max="16384" width="14.5703125" style="53"/>
  </cols>
  <sheetData>
    <row r="1" spans="1:54" ht="64.5" customHeight="1">
      <c r="A1" s="86"/>
      <c r="B1" s="83"/>
      <c r="C1" s="87"/>
      <c r="D1" s="87"/>
      <c r="E1" s="87"/>
      <c r="F1" s="88"/>
      <c r="G1" s="89"/>
      <c r="H1" s="83"/>
      <c r="I1" s="87"/>
      <c r="J1" s="88"/>
      <c r="K1" s="89"/>
      <c r="L1" s="83"/>
      <c r="M1" s="87"/>
      <c r="N1" s="83"/>
      <c r="O1" s="83"/>
      <c r="P1" s="83"/>
      <c r="Q1" s="87"/>
      <c r="R1" s="83"/>
      <c r="S1" s="83"/>
      <c r="T1" s="83"/>
      <c r="U1" s="87"/>
      <c r="V1" s="83"/>
      <c r="W1" s="83"/>
      <c r="X1" s="83"/>
      <c r="Y1" s="87"/>
      <c r="Z1" s="192"/>
      <c r="AA1" s="192"/>
      <c r="AB1" s="83"/>
      <c r="AC1" s="87"/>
      <c r="AD1" s="192"/>
      <c r="AE1" s="192"/>
      <c r="AF1" s="192"/>
      <c r="AG1" s="87"/>
      <c r="AH1" s="192"/>
      <c r="AI1" s="192"/>
      <c r="AJ1" s="192"/>
      <c r="AK1" s="87"/>
      <c r="AL1" s="192"/>
      <c r="AM1" s="192"/>
      <c r="AN1" s="192"/>
      <c r="AO1" s="87"/>
      <c r="AP1" s="192"/>
      <c r="AQ1" s="192"/>
      <c r="AR1" s="192"/>
      <c r="AS1" s="87"/>
      <c r="AT1" s="192"/>
      <c r="AU1" s="192"/>
      <c r="AV1" s="192"/>
      <c r="AW1" s="87"/>
      <c r="AX1" s="597" t="s">
        <v>557</v>
      </c>
      <c r="AY1" s="597" t="s">
        <v>557</v>
      </c>
      <c r="AZ1" s="597" t="s">
        <v>557</v>
      </c>
      <c r="BA1" s="597" t="s">
        <v>557</v>
      </c>
      <c r="BB1" s="597" t="s">
        <v>557</v>
      </c>
    </row>
    <row r="2" spans="1:54" s="58" customFormat="1" ht="15">
      <c r="A2" s="193" t="s">
        <v>13</v>
      </c>
      <c r="B2" s="194"/>
      <c r="C2" s="195"/>
      <c r="D2" s="195"/>
      <c r="E2" s="195"/>
      <c r="F2" s="195"/>
      <c r="G2" s="196"/>
      <c r="H2" s="194"/>
      <c r="I2" s="195"/>
      <c r="J2" s="195"/>
      <c r="K2" s="196"/>
      <c r="L2" s="194"/>
      <c r="M2" s="197"/>
      <c r="N2" s="194"/>
      <c r="O2" s="194"/>
      <c r="P2" s="194"/>
      <c r="Q2" s="195"/>
      <c r="R2" s="194"/>
      <c r="S2" s="194"/>
      <c r="T2" s="194"/>
      <c r="U2" s="195"/>
      <c r="V2" s="194"/>
      <c r="W2" s="194"/>
      <c r="X2" s="194"/>
      <c r="Y2" s="195"/>
      <c r="Z2" s="198"/>
      <c r="AA2" s="198"/>
      <c r="AB2" s="194"/>
      <c r="AC2" s="195"/>
      <c r="AD2" s="198"/>
      <c r="AE2" s="198"/>
      <c r="AF2" s="198"/>
      <c r="AG2" s="195"/>
      <c r="AH2" s="198"/>
      <c r="AI2" s="198"/>
      <c r="AJ2" s="198"/>
      <c r="AK2" s="195"/>
      <c r="AL2" s="198"/>
      <c r="AM2" s="198"/>
      <c r="AN2" s="198"/>
      <c r="AO2" s="195"/>
      <c r="AP2" s="199" t="s">
        <v>365</v>
      </c>
      <c r="AQ2" s="199" t="s">
        <v>374</v>
      </c>
      <c r="AR2" s="199" t="s">
        <v>375</v>
      </c>
      <c r="AS2" s="195" t="s">
        <v>376</v>
      </c>
      <c r="AT2" s="199" t="s">
        <v>397</v>
      </c>
      <c r="AU2" s="199" t="s">
        <v>405</v>
      </c>
      <c r="AV2" s="199" t="s">
        <v>412</v>
      </c>
      <c r="AW2" s="195" t="s">
        <v>414</v>
      </c>
      <c r="AX2" s="199" t="s">
        <v>490</v>
      </c>
      <c r="AY2" s="199" t="s">
        <v>491</v>
      </c>
      <c r="AZ2" s="199" t="s">
        <v>493</v>
      </c>
      <c r="BA2" s="195" t="s">
        <v>546</v>
      </c>
      <c r="BB2" s="199" t="s">
        <v>555</v>
      </c>
    </row>
    <row r="3" spans="1:54" s="58" customFormat="1" ht="15">
      <c r="A3" s="200"/>
      <c r="B3" s="201"/>
      <c r="C3" s="202"/>
      <c r="D3" s="202"/>
      <c r="E3" s="202"/>
      <c r="F3" s="202"/>
      <c r="G3" s="203"/>
      <c r="H3" s="201"/>
      <c r="I3" s="202"/>
      <c r="J3" s="202"/>
      <c r="K3" s="203"/>
      <c r="L3" s="201"/>
      <c r="M3" s="204"/>
      <c r="N3" s="201"/>
      <c r="O3" s="201"/>
      <c r="P3" s="201"/>
      <c r="Q3" s="202"/>
      <c r="R3" s="201"/>
      <c r="S3" s="201"/>
      <c r="T3" s="201"/>
      <c r="U3" s="202"/>
      <c r="V3" s="201"/>
      <c r="W3" s="201"/>
      <c r="X3" s="201"/>
      <c r="Y3" s="202"/>
      <c r="Z3" s="205"/>
      <c r="AA3" s="205"/>
      <c r="AB3" s="201"/>
      <c r="AC3" s="202"/>
      <c r="AD3" s="205"/>
      <c r="AE3" s="205"/>
      <c r="AF3" s="205"/>
      <c r="AG3" s="202"/>
      <c r="AH3" s="205"/>
      <c r="AI3" s="205"/>
      <c r="AJ3" s="205"/>
      <c r="AK3" s="202"/>
      <c r="AL3" s="205"/>
      <c r="AM3" s="205"/>
      <c r="AN3" s="205"/>
      <c r="AO3" s="202"/>
      <c r="AP3" s="205"/>
      <c r="AQ3" s="205"/>
      <c r="AR3" s="205"/>
      <c r="AS3" s="202"/>
      <c r="AT3" s="205"/>
      <c r="AU3" s="205"/>
      <c r="AV3" s="205"/>
      <c r="AW3" s="202"/>
      <c r="AX3" s="205"/>
      <c r="AY3" s="205"/>
      <c r="AZ3" s="205"/>
      <c r="BA3" s="202"/>
      <c r="BB3" s="205"/>
    </row>
    <row r="4" spans="1:54" s="59" customFormat="1" ht="15.75">
      <c r="A4" s="96"/>
      <c r="B4" s="97"/>
      <c r="C4" s="98"/>
      <c r="D4" s="98"/>
      <c r="E4" s="98"/>
      <c r="F4" s="98"/>
      <c r="G4" s="99"/>
      <c r="H4" s="97"/>
      <c r="I4" s="98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</row>
    <row r="5" spans="1:54" s="65" customFormat="1">
      <c r="A5" s="207" t="s">
        <v>90</v>
      </c>
      <c r="B5" s="208"/>
      <c r="C5" s="209" t="s">
        <v>89</v>
      </c>
      <c r="D5" s="209" t="s">
        <v>88</v>
      </c>
      <c r="E5" s="209" t="s">
        <v>87</v>
      </c>
      <c r="F5" s="210">
        <v>39903</v>
      </c>
      <c r="G5" s="210">
        <v>39994</v>
      </c>
      <c r="H5" s="211">
        <v>40086</v>
      </c>
      <c r="I5" s="209" t="s">
        <v>91</v>
      </c>
      <c r="J5" s="210">
        <v>39903</v>
      </c>
      <c r="K5" s="210">
        <v>39994</v>
      </c>
      <c r="L5" s="211">
        <v>40086</v>
      </c>
      <c r="M5" s="212" t="s">
        <v>91</v>
      </c>
      <c r="N5" s="213">
        <v>40268</v>
      </c>
      <c r="O5" s="213">
        <v>40359</v>
      </c>
      <c r="P5" s="213">
        <v>40451</v>
      </c>
      <c r="Q5" s="212" t="s">
        <v>116</v>
      </c>
      <c r="R5" s="213">
        <v>40633</v>
      </c>
      <c r="S5" s="213">
        <v>40724</v>
      </c>
      <c r="T5" s="213">
        <v>40816</v>
      </c>
      <c r="U5" s="212" t="s">
        <v>202</v>
      </c>
      <c r="V5" s="211">
        <v>40999</v>
      </c>
      <c r="W5" s="211">
        <v>41090</v>
      </c>
      <c r="X5" s="211">
        <v>41182</v>
      </c>
      <c r="Y5" s="212" t="s">
        <v>222</v>
      </c>
      <c r="Z5" s="214">
        <v>41364</v>
      </c>
      <c r="AA5" s="214">
        <v>41455</v>
      </c>
      <c r="AB5" s="211">
        <v>41547</v>
      </c>
      <c r="AC5" s="215" t="s">
        <v>304</v>
      </c>
      <c r="AD5" s="214">
        <v>41729</v>
      </c>
      <c r="AE5" s="214">
        <v>41820</v>
      </c>
      <c r="AF5" s="214">
        <v>41912</v>
      </c>
      <c r="AG5" s="216">
        <v>42004</v>
      </c>
      <c r="AH5" s="214">
        <v>42094</v>
      </c>
      <c r="AI5" s="214" t="s">
        <v>328</v>
      </c>
      <c r="AJ5" s="214" t="s">
        <v>329</v>
      </c>
      <c r="AK5" s="216">
        <v>42369</v>
      </c>
      <c r="AL5" s="214">
        <v>42460</v>
      </c>
      <c r="AM5" s="214">
        <v>42551</v>
      </c>
      <c r="AN5" s="214">
        <v>42643</v>
      </c>
      <c r="AO5" s="216">
        <v>42735</v>
      </c>
      <c r="AP5" s="214">
        <v>42825</v>
      </c>
      <c r="AQ5" s="214">
        <v>42916</v>
      </c>
      <c r="AR5" s="214">
        <v>43008</v>
      </c>
      <c r="AS5" s="216">
        <v>43100</v>
      </c>
      <c r="AT5" s="214">
        <v>43190</v>
      </c>
      <c r="AU5" s="214">
        <v>43281</v>
      </c>
      <c r="AV5" s="214">
        <v>43373</v>
      </c>
      <c r="AW5" s="216">
        <v>43465</v>
      </c>
      <c r="AX5" s="214">
        <v>43555</v>
      </c>
      <c r="AY5" s="214" t="s">
        <v>492</v>
      </c>
      <c r="AZ5" s="214" t="s">
        <v>498</v>
      </c>
      <c r="BA5" s="216">
        <v>43830</v>
      </c>
      <c r="BB5" s="214" t="s">
        <v>558</v>
      </c>
    </row>
    <row r="6" spans="1:54" ht="13.5" customHeight="1">
      <c r="A6" s="217"/>
      <c r="C6" s="218"/>
      <c r="D6" s="218"/>
      <c r="E6" s="218"/>
      <c r="F6" s="219"/>
      <c r="G6" s="217"/>
      <c r="H6" s="217"/>
      <c r="I6" s="218"/>
      <c r="J6" s="217"/>
      <c r="K6" s="217"/>
      <c r="L6" s="217"/>
      <c r="M6" s="220"/>
      <c r="N6" s="221"/>
      <c r="O6" s="222"/>
      <c r="P6" s="222"/>
      <c r="Q6" s="220"/>
      <c r="R6" s="221"/>
      <c r="S6" s="222"/>
      <c r="T6" s="222"/>
      <c r="U6" s="220"/>
      <c r="V6" s="219"/>
      <c r="W6" s="217"/>
      <c r="X6" s="217"/>
      <c r="Y6" s="220"/>
      <c r="Z6" s="223"/>
      <c r="AA6" s="223"/>
      <c r="AB6" s="217"/>
      <c r="AC6" s="224"/>
      <c r="AD6" s="223"/>
      <c r="AE6" s="223"/>
      <c r="AF6" s="223"/>
      <c r="AG6" s="224"/>
      <c r="AH6" s="223"/>
      <c r="AI6" s="223"/>
      <c r="AJ6" s="223"/>
      <c r="AK6" s="224"/>
      <c r="AL6" s="223"/>
      <c r="AM6" s="223"/>
      <c r="AN6" s="223"/>
      <c r="AO6" s="224"/>
      <c r="AP6" s="223"/>
      <c r="AQ6" s="223"/>
      <c r="AR6" s="223"/>
      <c r="AS6" s="224"/>
      <c r="AT6" s="223"/>
      <c r="AU6" s="223"/>
      <c r="AV6" s="223"/>
      <c r="AW6" s="224"/>
      <c r="AX6" s="223"/>
      <c r="AY6" s="223"/>
      <c r="AZ6" s="223"/>
      <c r="BA6" s="224"/>
      <c r="BB6" s="223"/>
    </row>
    <row r="7" spans="1:54" s="66" customFormat="1" ht="13.5" customHeight="1">
      <c r="A7" s="225" t="s">
        <v>86</v>
      </c>
      <c r="B7" s="226"/>
      <c r="C7" s="227"/>
      <c r="D7" s="227"/>
      <c r="E7" s="227"/>
      <c r="F7" s="228"/>
      <c r="G7" s="225"/>
      <c r="H7" s="225"/>
      <c r="I7" s="227"/>
      <c r="J7" s="225"/>
      <c r="K7" s="225"/>
      <c r="L7" s="225"/>
      <c r="M7" s="229"/>
      <c r="N7" s="230"/>
      <c r="O7" s="231"/>
      <c r="P7" s="231"/>
      <c r="Q7" s="229"/>
      <c r="R7" s="230"/>
      <c r="S7" s="231"/>
      <c r="T7" s="231"/>
      <c r="U7" s="229"/>
      <c r="V7" s="228"/>
      <c r="W7" s="225"/>
      <c r="X7" s="225"/>
      <c r="Y7" s="229"/>
      <c r="Z7" s="232"/>
      <c r="AA7" s="232"/>
      <c r="AB7" s="225"/>
      <c r="AC7" s="233"/>
      <c r="AD7" s="232"/>
      <c r="AE7" s="232"/>
      <c r="AF7" s="232"/>
      <c r="AG7" s="233"/>
      <c r="AH7" s="232"/>
      <c r="AI7" s="232"/>
      <c r="AJ7" s="232"/>
      <c r="AK7" s="233"/>
      <c r="AL7" s="232"/>
      <c r="AM7" s="232"/>
      <c r="AN7" s="232"/>
      <c r="AO7" s="233"/>
      <c r="AP7" s="232"/>
      <c r="AQ7" s="232"/>
      <c r="AR7" s="232"/>
      <c r="AS7" s="233"/>
      <c r="AT7" s="232"/>
      <c r="AU7" s="232"/>
      <c r="AV7" s="232"/>
      <c r="AW7" s="233"/>
      <c r="AX7" s="232"/>
      <c r="AY7" s="232"/>
      <c r="AZ7" s="232"/>
      <c r="BA7" s="233"/>
      <c r="BB7" s="232"/>
    </row>
    <row r="8" spans="1:54" s="66" customFormat="1" ht="13.5" customHeight="1">
      <c r="A8" s="234"/>
      <c r="B8" s="226"/>
      <c r="C8" s="235"/>
      <c r="D8" s="235"/>
      <c r="E8" s="235"/>
      <c r="F8" s="228"/>
      <c r="G8" s="234"/>
      <c r="H8" s="234"/>
      <c r="I8" s="235"/>
      <c r="J8" s="234"/>
      <c r="K8" s="234"/>
      <c r="L8" s="234"/>
      <c r="M8" s="236"/>
      <c r="N8" s="230"/>
      <c r="O8" s="237"/>
      <c r="P8" s="237"/>
      <c r="Q8" s="236"/>
      <c r="R8" s="230"/>
      <c r="S8" s="237"/>
      <c r="T8" s="237"/>
      <c r="U8" s="236"/>
      <c r="V8" s="228"/>
      <c r="W8" s="234"/>
      <c r="X8" s="234"/>
      <c r="Y8" s="236"/>
      <c r="Z8" s="238"/>
      <c r="AA8" s="238"/>
      <c r="AB8" s="234"/>
      <c r="AC8" s="239"/>
      <c r="AD8" s="238"/>
      <c r="AE8" s="238"/>
      <c r="AF8" s="238"/>
      <c r="AG8" s="239"/>
      <c r="AH8" s="238"/>
      <c r="AI8" s="238"/>
      <c r="AJ8" s="238"/>
      <c r="AK8" s="239"/>
      <c r="AL8" s="238"/>
      <c r="AM8" s="238"/>
      <c r="AN8" s="238"/>
      <c r="AO8" s="239"/>
      <c r="AP8" s="238"/>
      <c r="AQ8" s="238"/>
      <c r="AR8" s="238"/>
      <c r="AS8" s="239"/>
      <c r="AT8" s="238"/>
      <c r="AU8" s="238"/>
      <c r="AV8" s="238"/>
      <c r="AW8" s="239"/>
      <c r="AX8" s="238"/>
      <c r="AY8" s="238"/>
      <c r="AZ8" s="238"/>
      <c r="BA8" s="239"/>
      <c r="BB8" s="238"/>
    </row>
    <row r="9" spans="1:54" s="66" customFormat="1" ht="13.5" customHeight="1">
      <c r="A9" s="240" t="s">
        <v>68</v>
      </c>
      <c r="B9" s="226"/>
      <c r="C9" s="235"/>
      <c r="D9" s="235"/>
      <c r="E9" s="235"/>
      <c r="F9" s="228"/>
      <c r="G9" s="240"/>
      <c r="H9" s="240"/>
      <c r="I9" s="235"/>
      <c r="J9" s="240"/>
      <c r="K9" s="240"/>
      <c r="L9" s="240"/>
      <c r="M9" s="236"/>
      <c r="N9" s="230"/>
      <c r="O9" s="241"/>
      <c r="P9" s="241"/>
      <c r="Q9" s="236"/>
      <c r="R9" s="230"/>
      <c r="S9" s="241"/>
      <c r="T9" s="241"/>
      <c r="U9" s="236"/>
      <c r="V9" s="228"/>
      <c r="W9" s="240"/>
      <c r="X9" s="240"/>
      <c r="Y9" s="236"/>
      <c r="Z9" s="242"/>
      <c r="AA9" s="242"/>
      <c r="AB9" s="240"/>
      <c r="AC9" s="239"/>
      <c r="AD9" s="242"/>
      <c r="AE9" s="242"/>
      <c r="AF9" s="242"/>
      <c r="AG9" s="239"/>
      <c r="AH9" s="242"/>
      <c r="AI9" s="242"/>
      <c r="AJ9" s="242"/>
      <c r="AK9" s="239"/>
      <c r="AL9" s="242"/>
      <c r="AM9" s="242"/>
      <c r="AN9" s="242"/>
      <c r="AO9" s="239"/>
      <c r="AP9" s="242"/>
      <c r="AQ9" s="242"/>
      <c r="AR9" s="242"/>
      <c r="AS9" s="239"/>
      <c r="AT9" s="242"/>
      <c r="AU9" s="242"/>
      <c r="AV9" s="242"/>
      <c r="AW9" s="239"/>
      <c r="AX9" s="242"/>
      <c r="AY9" s="242"/>
      <c r="AZ9" s="242"/>
      <c r="BA9" s="239"/>
      <c r="BB9" s="242"/>
    </row>
    <row r="10" spans="1:54" s="66" customFormat="1" ht="13.5" customHeight="1">
      <c r="A10" s="240" t="s">
        <v>85</v>
      </c>
      <c r="B10" s="226"/>
      <c r="C10" s="243">
        <v>27432</v>
      </c>
      <c r="D10" s="243">
        <v>29473</v>
      </c>
      <c r="E10" s="244">
        <v>18401</v>
      </c>
      <c r="F10" s="228">
        <v>90134</v>
      </c>
      <c r="G10" s="245">
        <v>96620</v>
      </c>
      <c r="H10" s="245">
        <v>89930</v>
      </c>
      <c r="I10" s="243">
        <v>527828</v>
      </c>
      <c r="J10" s="245">
        <v>90134</v>
      </c>
      <c r="K10" s="245">
        <v>96620</v>
      </c>
      <c r="L10" s="245">
        <v>89930</v>
      </c>
      <c r="M10" s="246">
        <v>527828</v>
      </c>
      <c r="N10" s="247">
        <v>575764</v>
      </c>
      <c r="O10" s="247">
        <v>568144</v>
      </c>
      <c r="P10" s="247">
        <v>572890</v>
      </c>
      <c r="Q10" s="246">
        <v>543451</v>
      </c>
      <c r="R10" s="247">
        <v>542383.46522000001</v>
      </c>
      <c r="S10" s="247">
        <v>565297</v>
      </c>
      <c r="T10" s="247">
        <v>88075</v>
      </c>
      <c r="U10" s="246">
        <v>486006</v>
      </c>
      <c r="V10" s="245">
        <v>251537</v>
      </c>
      <c r="W10" s="245">
        <v>235860</v>
      </c>
      <c r="X10" s="245">
        <v>238736</v>
      </c>
      <c r="Y10" s="246">
        <v>180798</v>
      </c>
      <c r="Z10" s="245">
        <v>675547</v>
      </c>
      <c r="AA10" s="245">
        <v>635420</v>
      </c>
      <c r="AB10" s="245">
        <v>583159.86620000005</v>
      </c>
      <c r="AC10" s="248">
        <v>539943</v>
      </c>
      <c r="AD10" s="249">
        <v>522231</v>
      </c>
      <c r="AE10" s="249">
        <v>481815</v>
      </c>
      <c r="AF10" s="249">
        <v>518756</v>
      </c>
      <c r="AG10" s="250">
        <v>505274</v>
      </c>
      <c r="AH10" s="249">
        <v>470959.00783000002</v>
      </c>
      <c r="AI10" s="249">
        <v>544326.49724000006</v>
      </c>
      <c r="AJ10" s="249">
        <v>617120</v>
      </c>
      <c r="AK10" s="250">
        <v>514886</v>
      </c>
      <c r="AL10" s="249">
        <v>538463</v>
      </c>
      <c r="AM10" s="249">
        <v>612994.14575999998</v>
      </c>
      <c r="AN10" s="249">
        <v>643237.57184999995</v>
      </c>
      <c r="AO10" s="250">
        <v>313834</v>
      </c>
      <c r="AP10" s="249">
        <v>257608.55203999998</v>
      </c>
      <c r="AQ10" s="249">
        <v>267899.22075000004</v>
      </c>
      <c r="AR10" s="249">
        <v>312999.75589000003</v>
      </c>
      <c r="AS10" s="250">
        <v>337543.87271000003</v>
      </c>
      <c r="AT10" s="249">
        <v>191491.02890999996</v>
      </c>
      <c r="AU10" s="249">
        <v>222271.89813000002</v>
      </c>
      <c r="AV10" s="249">
        <v>130335.40378999982</v>
      </c>
      <c r="AW10" s="250">
        <v>55231.086309999977</v>
      </c>
      <c r="AX10" s="249">
        <v>6009.5846300000439</v>
      </c>
      <c r="AY10" s="249">
        <v>8959.9933900000124</v>
      </c>
      <c r="AZ10" s="249">
        <v>6468.7940899999658</v>
      </c>
      <c r="BA10" s="250">
        <v>8966.1949900000054</v>
      </c>
      <c r="BB10" s="249">
        <v>19411.322270000001</v>
      </c>
    </row>
    <row r="11" spans="1:54" s="66" customFormat="1" ht="13.5" customHeight="1">
      <c r="A11" s="240" t="s">
        <v>327</v>
      </c>
      <c r="B11" s="226"/>
      <c r="C11" s="243"/>
      <c r="D11" s="243"/>
      <c r="E11" s="244"/>
      <c r="F11" s="228"/>
      <c r="G11" s="245"/>
      <c r="H11" s="245"/>
      <c r="I11" s="243"/>
      <c r="J11" s="245"/>
      <c r="K11" s="245"/>
      <c r="L11" s="245"/>
      <c r="M11" s="246"/>
      <c r="N11" s="247"/>
      <c r="O11" s="247"/>
      <c r="P11" s="247"/>
      <c r="Q11" s="246"/>
      <c r="R11" s="247"/>
      <c r="S11" s="247"/>
      <c r="T11" s="247"/>
      <c r="U11" s="246"/>
      <c r="V11" s="245"/>
      <c r="W11" s="245"/>
      <c r="X11" s="245"/>
      <c r="Y11" s="246"/>
      <c r="Z11" s="245"/>
      <c r="AA11" s="245"/>
      <c r="AB11" s="245"/>
      <c r="AC11" s="248"/>
      <c r="AD11" s="249"/>
      <c r="AE11" s="249"/>
      <c r="AF11" s="249"/>
      <c r="AG11" s="250"/>
      <c r="AH11" s="249"/>
      <c r="AI11" s="249"/>
      <c r="AJ11" s="249"/>
      <c r="AK11" s="250">
        <v>114642</v>
      </c>
      <c r="AL11" s="249">
        <v>118680.6488</v>
      </c>
      <c r="AM11" s="249">
        <v>146352.21247</v>
      </c>
      <c r="AN11" s="249">
        <v>192218.73543</v>
      </c>
      <c r="AO11" s="250">
        <v>92976</v>
      </c>
      <c r="AP11" s="249">
        <v>79564.116500000004</v>
      </c>
      <c r="AQ11" s="249">
        <v>165898.74176999999</v>
      </c>
      <c r="AR11" s="249">
        <v>169741.25769</v>
      </c>
      <c r="AS11" s="250">
        <v>334286.18607</v>
      </c>
      <c r="AT11" s="249">
        <v>279012.34932999994</v>
      </c>
      <c r="AU11" s="249">
        <v>661348.13966999995</v>
      </c>
      <c r="AV11" s="249">
        <v>759434.01304000011</v>
      </c>
      <c r="AW11" s="250">
        <v>753650.94095000008</v>
      </c>
      <c r="AX11" s="249">
        <v>596020.85756999988</v>
      </c>
      <c r="AY11" s="249">
        <v>291410.47880000004</v>
      </c>
      <c r="AZ11" s="249">
        <v>457088.78038999997</v>
      </c>
      <c r="BA11" s="250">
        <v>795298.3666500001</v>
      </c>
      <c r="BB11" s="249">
        <v>709987.46743999992</v>
      </c>
    </row>
    <row r="12" spans="1:54" s="66" customFormat="1" ht="13.5" customHeight="1">
      <c r="A12" s="240" t="s">
        <v>80</v>
      </c>
      <c r="B12" s="226"/>
      <c r="C12" s="244">
        <v>63587</v>
      </c>
      <c r="D12" s="244">
        <v>77886</v>
      </c>
      <c r="E12" s="244">
        <v>107254</v>
      </c>
      <c r="F12" s="228">
        <v>141534</v>
      </c>
      <c r="G12" s="228">
        <v>143397</v>
      </c>
      <c r="H12" s="228">
        <v>149362</v>
      </c>
      <c r="I12" s="244">
        <v>152596</v>
      </c>
      <c r="J12" s="228">
        <v>141534</v>
      </c>
      <c r="K12" s="228">
        <v>143397</v>
      </c>
      <c r="L12" s="228">
        <v>149362</v>
      </c>
      <c r="M12" s="246">
        <v>152596</v>
      </c>
      <c r="N12" s="230">
        <v>170823</v>
      </c>
      <c r="O12" s="230">
        <v>172795</v>
      </c>
      <c r="P12" s="230">
        <v>198920</v>
      </c>
      <c r="Q12" s="251">
        <v>203380</v>
      </c>
      <c r="R12" s="230">
        <v>223727.73515999998</v>
      </c>
      <c r="S12" s="247">
        <v>242029</v>
      </c>
      <c r="T12" s="247">
        <v>340747</v>
      </c>
      <c r="U12" s="251">
        <v>284630</v>
      </c>
      <c r="V12" s="228">
        <v>327193</v>
      </c>
      <c r="W12" s="245">
        <v>325379</v>
      </c>
      <c r="X12" s="245">
        <v>354994</v>
      </c>
      <c r="Y12" s="251">
        <v>359043</v>
      </c>
      <c r="Z12" s="245">
        <v>405907</v>
      </c>
      <c r="AA12" s="245">
        <v>428232</v>
      </c>
      <c r="AB12" s="245">
        <v>452083.90561999998</v>
      </c>
      <c r="AC12" s="252">
        <v>400063</v>
      </c>
      <c r="AD12" s="249">
        <v>423039</v>
      </c>
      <c r="AE12" s="249">
        <v>393090</v>
      </c>
      <c r="AF12" s="249">
        <v>421694</v>
      </c>
      <c r="AG12" s="253">
        <v>390193</v>
      </c>
      <c r="AH12" s="249">
        <v>463880.51264000003</v>
      </c>
      <c r="AI12" s="249">
        <v>437616.36115000007</v>
      </c>
      <c r="AJ12" s="249">
        <v>432805</v>
      </c>
      <c r="AK12" s="253">
        <v>397520.36760000006</v>
      </c>
      <c r="AL12" s="249">
        <v>438256</v>
      </c>
      <c r="AM12" s="249">
        <v>421282</v>
      </c>
      <c r="AN12" s="249">
        <v>424507</v>
      </c>
      <c r="AO12" s="253">
        <v>403041</v>
      </c>
      <c r="AP12" s="249">
        <v>479702.37531999999</v>
      </c>
      <c r="AQ12" s="249">
        <v>467005.36908000009</v>
      </c>
      <c r="AR12" s="249">
        <v>485729.50975000008</v>
      </c>
      <c r="AS12" s="253">
        <v>512241.13690999994</v>
      </c>
      <c r="AT12" s="249">
        <v>558472.70186000015</v>
      </c>
      <c r="AU12" s="249">
        <v>533339.84900000005</v>
      </c>
      <c r="AV12" s="249">
        <v>550611.25487000006</v>
      </c>
      <c r="AW12" s="253">
        <v>505423.52835999994</v>
      </c>
      <c r="AX12" s="249">
        <v>555691.00413999986</v>
      </c>
      <c r="AY12" s="249">
        <v>607591.02523999999</v>
      </c>
      <c r="AZ12" s="249">
        <v>592548.17629999993</v>
      </c>
      <c r="BA12" s="253">
        <v>570085.99359000009</v>
      </c>
      <c r="BB12" s="249">
        <v>548081.51402000012</v>
      </c>
    </row>
    <row r="13" spans="1:54" s="66" customFormat="1" ht="13.5" customHeight="1">
      <c r="A13" s="240" t="s">
        <v>84</v>
      </c>
      <c r="B13" s="226"/>
      <c r="C13" s="244">
        <v>7230</v>
      </c>
      <c r="D13" s="244">
        <v>8996</v>
      </c>
      <c r="E13" s="244">
        <v>11850</v>
      </c>
      <c r="F13" s="228">
        <v>10622</v>
      </c>
      <c r="G13" s="228">
        <v>9323.2219200000018</v>
      </c>
      <c r="H13" s="228">
        <v>10196</v>
      </c>
      <c r="I13" s="244">
        <v>12450</v>
      </c>
      <c r="J13" s="228">
        <v>10622</v>
      </c>
      <c r="K13" s="228">
        <v>9323.2219200000018</v>
      </c>
      <c r="L13" s="228">
        <v>10196</v>
      </c>
      <c r="M13" s="246">
        <v>12450</v>
      </c>
      <c r="N13" s="230">
        <v>10097</v>
      </c>
      <c r="O13" s="230">
        <v>9841</v>
      </c>
      <c r="P13" s="230">
        <v>8347</v>
      </c>
      <c r="Q13" s="251">
        <v>9512</v>
      </c>
      <c r="R13" s="230">
        <v>8153.1499100000001</v>
      </c>
      <c r="S13" s="247">
        <v>9931</v>
      </c>
      <c r="T13" s="247">
        <v>12430</v>
      </c>
      <c r="U13" s="251">
        <v>17651</v>
      </c>
      <c r="V13" s="228">
        <v>11209</v>
      </c>
      <c r="W13" s="245">
        <v>10824</v>
      </c>
      <c r="X13" s="245">
        <v>11613</v>
      </c>
      <c r="Y13" s="251">
        <v>18838</v>
      </c>
      <c r="Z13" s="245">
        <v>13612.02356</v>
      </c>
      <c r="AA13" s="245">
        <v>14015</v>
      </c>
      <c r="AB13" s="245">
        <v>12971.478019999999</v>
      </c>
      <c r="AC13" s="252">
        <v>16860</v>
      </c>
      <c r="AD13" s="249">
        <v>12630</v>
      </c>
      <c r="AE13" s="249">
        <v>13955</v>
      </c>
      <c r="AF13" s="249">
        <v>12055</v>
      </c>
      <c r="AG13" s="253">
        <v>13678</v>
      </c>
      <c r="AH13" s="249">
        <v>10237.146499999999</v>
      </c>
      <c r="AI13" s="249">
        <v>14594.897090000002</v>
      </c>
      <c r="AJ13" s="249">
        <v>14840</v>
      </c>
      <c r="AK13" s="253">
        <v>16405.431070000002</v>
      </c>
      <c r="AL13" s="249">
        <v>12780</v>
      </c>
      <c r="AM13" s="249">
        <v>15904</v>
      </c>
      <c r="AN13" s="249">
        <v>13708</v>
      </c>
      <c r="AO13" s="253">
        <v>31598</v>
      </c>
      <c r="AP13" s="249">
        <v>16374.520399999998</v>
      </c>
      <c r="AQ13" s="249">
        <v>19078.400109999999</v>
      </c>
      <c r="AR13" s="249">
        <v>23792.277440000002</v>
      </c>
      <c r="AS13" s="253">
        <v>21545.356460000003</v>
      </c>
      <c r="AT13" s="249">
        <v>17225.78313</v>
      </c>
      <c r="AU13" s="249">
        <v>28288.860619999996</v>
      </c>
      <c r="AV13" s="249">
        <v>21983.286290000004</v>
      </c>
      <c r="AW13" s="253">
        <v>26563.154549999999</v>
      </c>
      <c r="AX13" s="249">
        <v>22955.75547</v>
      </c>
      <c r="AY13" s="249">
        <v>30727.546189999997</v>
      </c>
      <c r="AZ13" s="249">
        <v>29968.133529999996</v>
      </c>
      <c r="BA13" s="253">
        <v>31866.78846</v>
      </c>
      <c r="BB13" s="249">
        <v>36868.386039999998</v>
      </c>
    </row>
    <row r="14" spans="1:54" s="66" customFormat="1" ht="13.5" customHeight="1">
      <c r="A14" s="240" t="s">
        <v>79</v>
      </c>
      <c r="B14" s="226"/>
      <c r="C14" s="244">
        <v>10775</v>
      </c>
      <c r="D14" s="244">
        <v>15053</v>
      </c>
      <c r="E14" s="244">
        <v>12346</v>
      </c>
      <c r="F14" s="228">
        <v>13315</v>
      </c>
      <c r="G14" s="228">
        <v>14950.174230000004</v>
      </c>
      <c r="H14" s="228">
        <v>16495</v>
      </c>
      <c r="I14" s="244">
        <v>16307</v>
      </c>
      <c r="J14" s="228">
        <v>13315</v>
      </c>
      <c r="K14" s="228">
        <v>14950.174230000004</v>
      </c>
      <c r="L14" s="228">
        <v>16495</v>
      </c>
      <c r="M14" s="246">
        <v>16307</v>
      </c>
      <c r="N14" s="230">
        <v>17895</v>
      </c>
      <c r="O14" s="230">
        <v>18516</v>
      </c>
      <c r="P14" s="230">
        <v>17566</v>
      </c>
      <c r="Q14" s="251">
        <v>17379</v>
      </c>
      <c r="R14" s="230">
        <v>21746.587889999999</v>
      </c>
      <c r="S14" s="247">
        <v>17815</v>
      </c>
      <c r="T14" s="247">
        <v>45654</v>
      </c>
      <c r="U14" s="251">
        <v>40100</v>
      </c>
      <c r="V14" s="228">
        <v>47959</v>
      </c>
      <c r="W14" s="245">
        <v>61485</v>
      </c>
      <c r="X14" s="245">
        <v>70664.096909999978</v>
      </c>
      <c r="Y14" s="251">
        <v>79087</v>
      </c>
      <c r="Z14" s="245">
        <v>81812.261370000022</v>
      </c>
      <c r="AA14" s="245">
        <v>89796</v>
      </c>
      <c r="AB14" s="245">
        <v>89024.201140000005</v>
      </c>
      <c r="AC14" s="252">
        <v>84751</v>
      </c>
      <c r="AD14" s="249">
        <v>86805</v>
      </c>
      <c r="AE14" s="249">
        <v>98823</v>
      </c>
      <c r="AF14" s="249">
        <v>101367</v>
      </c>
      <c r="AG14" s="253">
        <v>101560</v>
      </c>
      <c r="AH14" s="249">
        <v>103035.13416</v>
      </c>
      <c r="AI14" s="249">
        <v>100344.37999000002</v>
      </c>
      <c r="AJ14" s="249">
        <v>34566</v>
      </c>
      <c r="AK14" s="253">
        <v>74913.094870000001</v>
      </c>
      <c r="AL14" s="249">
        <v>71276</v>
      </c>
      <c r="AM14" s="249">
        <v>60501</v>
      </c>
      <c r="AN14" s="249">
        <v>41622</v>
      </c>
      <c r="AO14" s="253">
        <v>66745</v>
      </c>
      <c r="AP14" s="249">
        <v>75391.579789999989</v>
      </c>
      <c r="AQ14" s="249">
        <v>72287.322739999989</v>
      </c>
      <c r="AR14" s="249">
        <v>56276.956030000008</v>
      </c>
      <c r="AS14" s="253">
        <v>49286.449010000004</v>
      </c>
      <c r="AT14" s="249">
        <v>58335.027140000006</v>
      </c>
      <c r="AU14" s="249">
        <v>58705.496600000006</v>
      </c>
      <c r="AV14" s="249">
        <v>69737.197629999995</v>
      </c>
      <c r="AW14" s="253">
        <v>80550.882399999988</v>
      </c>
      <c r="AX14" s="249">
        <v>91953.609939999995</v>
      </c>
      <c r="AY14" s="249">
        <v>81251.579200000007</v>
      </c>
      <c r="AZ14" s="249">
        <v>63932.777199999997</v>
      </c>
      <c r="BA14" s="253">
        <v>67317.566369999986</v>
      </c>
      <c r="BB14" s="249">
        <v>71914.011679999996</v>
      </c>
    </row>
    <row r="15" spans="1:54" s="66" customFormat="1" ht="13.5" customHeight="1">
      <c r="A15" s="240" t="s">
        <v>392</v>
      </c>
      <c r="B15" s="226"/>
      <c r="C15" s="244"/>
      <c r="D15" s="244"/>
      <c r="E15" s="244"/>
      <c r="F15" s="228"/>
      <c r="G15" s="228"/>
      <c r="H15" s="228"/>
      <c r="I15" s="244"/>
      <c r="J15" s="228"/>
      <c r="K15" s="228"/>
      <c r="L15" s="228"/>
      <c r="M15" s="246"/>
      <c r="N15" s="230"/>
      <c r="O15" s="230"/>
      <c r="P15" s="230"/>
      <c r="Q15" s="251"/>
      <c r="R15" s="230"/>
      <c r="S15" s="247"/>
      <c r="T15" s="247"/>
      <c r="U15" s="251"/>
      <c r="V15" s="228"/>
      <c r="W15" s="245"/>
      <c r="X15" s="245"/>
      <c r="Y15" s="251"/>
      <c r="Z15" s="245"/>
      <c r="AA15" s="245"/>
      <c r="AB15" s="245"/>
      <c r="AC15" s="252"/>
      <c r="AD15" s="249"/>
      <c r="AE15" s="249"/>
      <c r="AF15" s="249"/>
      <c r="AG15" s="253"/>
      <c r="AH15" s="249"/>
      <c r="AI15" s="249"/>
      <c r="AJ15" s="249"/>
      <c r="AK15" s="253"/>
      <c r="AL15" s="249"/>
      <c r="AM15" s="249"/>
      <c r="AN15" s="249"/>
      <c r="AO15" s="253"/>
      <c r="AP15" s="249">
        <v>25.5</v>
      </c>
      <c r="AQ15" s="249">
        <v>25.5</v>
      </c>
      <c r="AR15" s="249">
        <v>0</v>
      </c>
      <c r="AS15" s="253">
        <v>25.5</v>
      </c>
      <c r="AT15" s="249">
        <v>154.15759</v>
      </c>
      <c r="AU15" s="249">
        <v>56</v>
      </c>
      <c r="AV15" s="249">
        <v>97.437289999999919</v>
      </c>
      <c r="AW15" s="253">
        <v>198.97191999999993</v>
      </c>
      <c r="AX15" s="249">
        <v>198.07124999999999</v>
      </c>
      <c r="AY15" s="249">
        <v>198.07124999999999</v>
      </c>
      <c r="AZ15" s="249">
        <v>0</v>
      </c>
      <c r="BA15" s="253">
        <v>25.5</v>
      </c>
      <c r="BB15" s="249">
        <v>25.5</v>
      </c>
    </row>
    <row r="16" spans="1:54" s="66" customFormat="1" ht="13.5" customHeight="1">
      <c r="A16" s="240" t="s">
        <v>83</v>
      </c>
      <c r="B16" s="226"/>
      <c r="C16" s="244">
        <v>687</v>
      </c>
      <c r="D16" s="244">
        <v>463</v>
      </c>
      <c r="E16" s="244">
        <v>342</v>
      </c>
      <c r="F16" s="228">
        <v>2259</v>
      </c>
      <c r="G16" s="228">
        <v>1589.5121200000001</v>
      </c>
      <c r="H16" s="228">
        <v>1116</v>
      </c>
      <c r="I16" s="244">
        <v>1837</v>
      </c>
      <c r="J16" s="228">
        <v>2259</v>
      </c>
      <c r="K16" s="228">
        <v>1589.5121200000001</v>
      </c>
      <c r="L16" s="228">
        <v>1116</v>
      </c>
      <c r="M16" s="246">
        <v>1837</v>
      </c>
      <c r="N16" s="230">
        <v>4347</v>
      </c>
      <c r="O16" s="230">
        <v>2398</v>
      </c>
      <c r="P16" s="230">
        <v>1604</v>
      </c>
      <c r="Q16" s="251">
        <v>2564</v>
      </c>
      <c r="R16" s="230">
        <v>3695.25515</v>
      </c>
      <c r="S16" s="247">
        <v>4070</v>
      </c>
      <c r="T16" s="247">
        <v>2603</v>
      </c>
      <c r="U16" s="251">
        <v>2569</v>
      </c>
      <c r="V16" s="254">
        <v>4639</v>
      </c>
      <c r="W16" s="245">
        <v>4889</v>
      </c>
      <c r="X16" s="245">
        <v>4432.9901500000005</v>
      </c>
      <c r="Y16" s="251">
        <v>4108</v>
      </c>
      <c r="Z16" s="245">
        <v>7635.2515100000001</v>
      </c>
      <c r="AA16" s="245">
        <v>9031</v>
      </c>
      <c r="AB16" s="245">
        <v>4720.5339800000002</v>
      </c>
      <c r="AC16" s="252">
        <v>1950</v>
      </c>
      <c r="AD16" s="249">
        <v>6385</v>
      </c>
      <c r="AE16" s="249">
        <v>4978</v>
      </c>
      <c r="AF16" s="249">
        <v>3046</v>
      </c>
      <c r="AG16" s="253">
        <v>678</v>
      </c>
      <c r="AH16" s="249">
        <v>10935.62623</v>
      </c>
      <c r="AI16" s="249">
        <v>7868.4816500000006</v>
      </c>
      <c r="AJ16" s="249">
        <v>4802</v>
      </c>
      <c r="AK16" s="253">
        <v>834.40814999999998</v>
      </c>
      <c r="AL16" s="249">
        <v>7934</v>
      </c>
      <c r="AM16" s="249">
        <v>7600</v>
      </c>
      <c r="AN16" s="249">
        <v>6581</v>
      </c>
      <c r="AO16" s="253">
        <v>3454</v>
      </c>
      <c r="AP16" s="249">
        <v>10360.12413</v>
      </c>
      <c r="AQ16" s="249">
        <v>11605.06705</v>
      </c>
      <c r="AR16" s="249">
        <v>7900.2619199999999</v>
      </c>
      <c r="AS16" s="253">
        <v>2122.1129900000001</v>
      </c>
      <c r="AT16" s="249">
        <v>13140.955910000001</v>
      </c>
      <c r="AU16" s="249">
        <v>13668.991010000002</v>
      </c>
      <c r="AV16" s="249">
        <v>10664.973729999998</v>
      </c>
      <c r="AW16" s="253">
        <v>2746.9738500000003</v>
      </c>
      <c r="AX16" s="249">
        <v>11944.679769999999</v>
      </c>
      <c r="AY16" s="249">
        <v>12268.457110000001</v>
      </c>
      <c r="AZ16" s="249">
        <v>9029.2102699999996</v>
      </c>
      <c r="BA16" s="253">
        <v>2123.6350300000004</v>
      </c>
      <c r="BB16" s="249">
        <v>14324.618</v>
      </c>
    </row>
    <row r="17" spans="1:54" s="66" customFormat="1" ht="13.5" customHeight="1">
      <c r="A17" s="240" t="s">
        <v>343</v>
      </c>
      <c r="B17" s="226"/>
      <c r="C17" s="243">
        <v>2359</v>
      </c>
      <c r="D17" s="243">
        <v>2359</v>
      </c>
      <c r="E17" s="243">
        <v>4248</v>
      </c>
      <c r="F17" s="228">
        <v>2189</v>
      </c>
      <c r="G17" s="245">
        <v>1380</v>
      </c>
      <c r="H17" s="245">
        <v>2923</v>
      </c>
      <c r="I17" s="243">
        <v>0</v>
      </c>
      <c r="J17" s="245">
        <v>2189</v>
      </c>
      <c r="K17" s="245">
        <v>1380</v>
      </c>
      <c r="L17" s="245">
        <v>2923</v>
      </c>
      <c r="M17" s="246">
        <v>0</v>
      </c>
      <c r="N17" s="230">
        <v>0</v>
      </c>
      <c r="O17" s="230">
        <v>0</v>
      </c>
      <c r="P17" s="230">
        <v>0</v>
      </c>
      <c r="Q17" s="246">
        <v>0</v>
      </c>
      <c r="R17" s="230">
        <v>0</v>
      </c>
      <c r="S17" s="247">
        <v>0</v>
      </c>
      <c r="T17" s="247">
        <v>0</v>
      </c>
      <c r="U17" s="246">
        <v>0</v>
      </c>
      <c r="V17" s="228">
        <v>0</v>
      </c>
      <c r="W17" s="245">
        <v>0</v>
      </c>
      <c r="X17" s="245">
        <v>0</v>
      </c>
      <c r="Y17" s="246">
        <v>0</v>
      </c>
      <c r="Z17" s="245">
        <v>0</v>
      </c>
      <c r="AA17" s="245">
        <v>0</v>
      </c>
      <c r="AB17" s="245">
        <v>0</v>
      </c>
      <c r="AC17" s="248">
        <v>0</v>
      </c>
      <c r="AD17" s="249">
        <v>0</v>
      </c>
      <c r="AE17" s="249">
        <v>0</v>
      </c>
      <c r="AF17" s="249">
        <v>0</v>
      </c>
      <c r="AG17" s="250">
        <v>0</v>
      </c>
      <c r="AH17" s="249">
        <v>0</v>
      </c>
      <c r="AI17" s="249">
        <v>0</v>
      </c>
      <c r="AJ17" s="249">
        <v>0</v>
      </c>
      <c r="AK17" s="250">
        <v>0</v>
      </c>
      <c r="AL17" s="249">
        <v>0</v>
      </c>
      <c r="AM17" s="249">
        <v>0</v>
      </c>
      <c r="AN17" s="249">
        <v>0</v>
      </c>
      <c r="AO17" s="250">
        <v>0</v>
      </c>
      <c r="AP17" s="249"/>
      <c r="AQ17" s="249"/>
      <c r="AR17" s="249"/>
      <c r="AS17" s="250">
        <v>0</v>
      </c>
      <c r="AT17" s="249"/>
      <c r="AU17" s="249"/>
      <c r="AV17" s="249"/>
      <c r="AW17" s="250"/>
      <c r="AX17" s="249"/>
      <c r="AY17" s="249"/>
      <c r="AZ17" s="249"/>
      <c r="BA17" s="250"/>
      <c r="BB17" s="249"/>
    </row>
    <row r="18" spans="1:54" s="66" customFormat="1" ht="13.5" customHeight="1">
      <c r="A18" s="255" t="s">
        <v>59</v>
      </c>
      <c r="B18" s="226"/>
      <c r="C18" s="244">
        <v>0</v>
      </c>
      <c r="D18" s="244">
        <v>0</v>
      </c>
      <c r="E18" s="244">
        <v>1530</v>
      </c>
      <c r="F18" s="228">
        <v>388</v>
      </c>
      <c r="G18" s="228">
        <v>715.9396999999999</v>
      </c>
      <c r="H18" s="228">
        <v>0</v>
      </c>
      <c r="I18" s="244">
        <v>0</v>
      </c>
      <c r="J18" s="228">
        <v>388</v>
      </c>
      <c r="K18" s="228">
        <v>715.9396999999999</v>
      </c>
      <c r="L18" s="228">
        <v>0</v>
      </c>
      <c r="M18" s="246">
        <v>0</v>
      </c>
      <c r="N18" s="230">
        <v>0</v>
      </c>
      <c r="O18" s="230">
        <v>7</v>
      </c>
      <c r="P18" s="230">
        <v>0</v>
      </c>
      <c r="Q18" s="251">
        <v>19</v>
      </c>
      <c r="R18" s="230">
        <v>0</v>
      </c>
      <c r="S18" s="247">
        <v>0</v>
      </c>
      <c r="T18" s="247">
        <v>987</v>
      </c>
      <c r="U18" s="251">
        <v>434</v>
      </c>
      <c r="V18" s="228">
        <v>0</v>
      </c>
      <c r="W18" s="245">
        <v>12768</v>
      </c>
      <c r="X18" s="245">
        <v>12843</v>
      </c>
      <c r="Y18" s="251">
        <v>12735</v>
      </c>
      <c r="Z18" s="245">
        <v>11270.557480000001</v>
      </c>
      <c r="AA18" s="245">
        <v>310</v>
      </c>
      <c r="AB18" s="245">
        <v>155.65626999999998</v>
      </c>
      <c r="AC18" s="252">
        <v>9</v>
      </c>
      <c r="AD18" s="249">
        <v>0</v>
      </c>
      <c r="AE18" s="249">
        <v>0</v>
      </c>
      <c r="AF18" s="249">
        <v>0</v>
      </c>
      <c r="AG18" s="253">
        <v>0</v>
      </c>
      <c r="AH18" s="249">
        <v>0</v>
      </c>
      <c r="AI18" s="249">
        <v>0</v>
      </c>
      <c r="AJ18" s="249">
        <v>0</v>
      </c>
      <c r="AK18" s="253">
        <v>0</v>
      </c>
      <c r="AL18" s="249">
        <v>3</v>
      </c>
      <c r="AM18" s="249">
        <v>0</v>
      </c>
      <c r="AN18" s="249">
        <v>0</v>
      </c>
      <c r="AO18" s="253">
        <v>0</v>
      </c>
      <c r="AP18" s="249">
        <v>0</v>
      </c>
      <c r="AQ18" s="249">
        <v>0</v>
      </c>
      <c r="AR18" s="249">
        <v>0</v>
      </c>
      <c r="AS18" s="253">
        <v>17.34741</v>
      </c>
      <c r="AT18" s="249">
        <v>0</v>
      </c>
      <c r="AU18" s="249">
        <v>119.56369000000001</v>
      </c>
      <c r="AV18" s="249">
        <v>225.44181</v>
      </c>
      <c r="AW18" s="253">
        <v>0</v>
      </c>
      <c r="AX18" s="249">
        <v>0</v>
      </c>
      <c r="AY18" s="249">
        <v>0</v>
      </c>
      <c r="AZ18" s="249">
        <v>127.34939</v>
      </c>
      <c r="BA18" s="253">
        <v>19.401869999999999</v>
      </c>
      <c r="BB18" s="249">
        <v>1527.5553799999998</v>
      </c>
    </row>
    <row r="19" spans="1:54" s="66" customFormat="1" ht="13.5" customHeight="1">
      <c r="A19" s="255" t="s">
        <v>392</v>
      </c>
      <c r="B19" s="226"/>
      <c r="C19" s="244"/>
      <c r="D19" s="244"/>
      <c r="E19" s="244"/>
      <c r="F19" s="228"/>
      <c r="G19" s="228"/>
      <c r="H19" s="228"/>
      <c r="I19" s="244"/>
      <c r="J19" s="228"/>
      <c r="K19" s="228"/>
      <c r="L19" s="228"/>
      <c r="M19" s="246"/>
      <c r="N19" s="230"/>
      <c r="O19" s="230"/>
      <c r="P19" s="230"/>
      <c r="Q19" s="251"/>
      <c r="R19" s="230"/>
      <c r="S19" s="247"/>
      <c r="T19" s="247"/>
      <c r="U19" s="251"/>
      <c r="V19" s="228"/>
      <c r="W19" s="245"/>
      <c r="X19" s="245"/>
      <c r="Y19" s="251"/>
      <c r="Z19" s="245"/>
      <c r="AA19" s="245"/>
      <c r="AB19" s="245"/>
      <c r="AC19" s="252"/>
      <c r="AD19" s="249"/>
      <c r="AE19" s="249"/>
      <c r="AF19" s="249"/>
      <c r="AG19" s="253"/>
      <c r="AH19" s="249"/>
      <c r="AI19" s="249"/>
      <c r="AJ19" s="249"/>
      <c r="AK19" s="253"/>
      <c r="AL19" s="249"/>
      <c r="AM19" s="249"/>
      <c r="AN19" s="249"/>
      <c r="AO19" s="253"/>
      <c r="AP19" s="249">
        <v>25.5</v>
      </c>
      <c r="AQ19" s="249">
        <v>25.5</v>
      </c>
      <c r="AR19" s="249">
        <v>0</v>
      </c>
      <c r="AS19" s="253"/>
      <c r="AT19" s="249" t="s">
        <v>55</v>
      </c>
      <c r="AU19" s="249" t="s">
        <v>55</v>
      </c>
      <c r="AV19" s="249" t="s">
        <v>55</v>
      </c>
      <c r="AW19" s="253" t="s">
        <v>55</v>
      </c>
      <c r="AX19" s="249" t="s">
        <v>55</v>
      </c>
      <c r="AY19" s="249" t="s">
        <v>55</v>
      </c>
      <c r="AZ19" s="249" t="s">
        <v>55</v>
      </c>
      <c r="BA19" s="253" t="s">
        <v>55</v>
      </c>
      <c r="BB19" s="249" t="s">
        <v>55</v>
      </c>
    </row>
    <row r="20" spans="1:54" s="66" customFormat="1" ht="13.5" customHeight="1">
      <c r="A20" s="256" t="s">
        <v>76</v>
      </c>
      <c r="B20" s="226"/>
      <c r="C20" s="244"/>
      <c r="D20" s="244"/>
      <c r="E20" s="244">
        <v>0</v>
      </c>
      <c r="F20" s="228">
        <v>0</v>
      </c>
      <c r="G20" s="228">
        <v>0</v>
      </c>
      <c r="H20" s="228">
        <v>853</v>
      </c>
      <c r="I20" s="244"/>
      <c r="J20" s="228">
        <v>0</v>
      </c>
      <c r="K20" s="228">
        <v>0</v>
      </c>
      <c r="L20" s="228">
        <v>853</v>
      </c>
      <c r="M20" s="246">
        <v>0</v>
      </c>
      <c r="N20" s="230"/>
      <c r="O20" s="230">
        <v>0</v>
      </c>
      <c r="P20" s="230">
        <v>0</v>
      </c>
      <c r="Q20" s="251">
        <v>0</v>
      </c>
      <c r="R20" s="230">
        <v>0</v>
      </c>
      <c r="S20" s="230">
        <v>0</v>
      </c>
      <c r="T20" s="247">
        <v>0</v>
      </c>
      <c r="U20" s="251">
        <v>0</v>
      </c>
      <c r="V20" s="228">
        <v>0</v>
      </c>
      <c r="W20" s="228">
        <v>0</v>
      </c>
      <c r="X20" s="245">
        <v>0</v>
      </c>
      <c r="Y20" s="251">
        <v>0</v>
      </c>
      <c r="Z20" s="245">
        <v>0</v>
      </c>
      <c r="AA20" s="245">
        <v>0</v>
      </c>
      <c r="AB20" s="245">
        <v>0</v>
      </c>
      <c r="AC20" s="252">
        <v>0</v>
      </c>
      <c r="AD20" s="249">
        <v>0</v>
      </c>
      <c r="AE20" s="249">
        <v>0</v>
      </c>
      <c r="AF20" s="249">
        <v>0</v>
      </c>
      <c r="AG20" s="253">
        <v>0</v>
      </c>
      <c r="AH20" s="249">
        <v>0</v>
      </c>
      <c r="AI20" s="249">
        <v>0</v>
      </c>
      <c r="AJ20" s="249">
        <v>0</v>
      </c>
      <c r="AK20" s="253">
        <v>0</v>
      </c>
      <c r="AL20" s="249">
        <v>0</v>
      </c>
      <c r="AM20" s="249">
        <v>0</v>
      </c>
      <c r="AN20" s="249">
        <v>0</v>
      </c>
      <c r="AO20" s="253">
        <v>0</v>
      </c>
      <c r="AP20" s="249"/>
      <c r="AQ20" s="249"/>
      <c r="AR20" s="249"/>
      <c r="AS20" s="253">
        <v>0</v>
      </c>
      <c r="AT20" s="249"/>
      <c r="AU20" s="249"/>
      <c r="AV20" s="249"/>
      <c r="AW20" s="253"/>
      <c r="AX20" s="249"/>
      <c r="AY20" s="249"/>
      <c r="AZ20" s="249"/>
      <c r="BA20" s="253"/>
      <c r="BB20" s="249"/>
    </row>
    <row r="21" spans="1:54" s="66" customFormat="1" ht="13.5" customHeight="1">
      <c r="A21" s="240" t="s">
        <v>12</v>
      </c>
      <c r="B21" s="226"/>
      <c r="C21" s="244">
        <v>1234</v>
      </c>
      <c r="D21" s="244">
        <v>5004</v>
      </c>
      <c r="E21" s="244">
        <v>6918</v>
      </c>
      <c r="F21" s="228">
        <v>6080</v>
      </c>
      <c r="G21" s="228">
        <v>6865</v>
      </c>
      <c r="H21" s="228">
        <v>5463</v>
      </c>
      <c r="I21" s="244">
        <v>8650</v>
      </c>
      <c r="J21" s="228">
        <v>6080</v>
      </c>
      <c r="K21" s="228">
        <v>6865</v>
      </c>
      <c r="L21" s="228">
        <v>5463</v>
      </c>
      <c r="M21" s="251">
        <v>8650</v>
      </c>
      <c r="N21" s="230">
        <v>9989</v>
      </c>
      <c r="O21" s="230">
        <v>12579</v>
      </c>
      <c r="P21" s="230">
        <v>11796</v>
      </c>
      <c r="Q21" s="251">
        <v>7021</v>
      </c>
      <c r="R21" s="230">
        <v>6854.2409699999998</v>
      </c>
      <c r="S21" s="230">
        <v>5366</v>
      </c>
      <c r="T21" s="230">
        <v>10867</v>
      </c>
      <c r="U21" s="251">
        <v>7550</v>
      </c>
      <c r="V21" s="228">
        <v>14053</v>
      </c>
      <c r="W21" s="228">
        <v>12476</v>
      </c>
      <c r="X21" s="228">
        <v>11318</v>
      </c>
      <c r="Y21" s="251">
        <v>8249</v>
      </c>
      <c r="Z21" s="228">
        <v>8531</v>
      </c>
      <c r="AA21" s="228">
        <v>10674</v>
      </c>
      <c r="AB21" s="228">
        <v>13002.580830000001</v>
      </c>
      <c r="AC21" s="252">
        <v>11070</v>
      </c>
      <c r="AD21" s="257">
        <v>8023</v>
      </c>
      <c r="AE21" s="257">
        <v>10015</v>
      </c>
      <c r="AF21" s="257">
        <v>7628</v>
      </c>
      <c r="AG21" s="253">
        <v>6051</v>
      </c>
      <c r="AH21" s="257">
        <v>8299.4747699999989</v>
      </c>
      <c r="AI21" s="257">
        <v>10030.87635</v>
      </c>
      <c r="AJ21" s="257">
        <v>5536</v>
      </c>
      <c r="AK21" s="253">
        <v>13247.349829999997</v>
      </c>
      <c r="AL21" s="257">
        <v>18784</v>
      </c>
      <c r="AM21" s="257">
        <v>22164</v>
      </c>
      <c r="AN21" s="257">
        <v>21531</v>
      </c>
      <c r="AO21" s="253">
        <v>21577</v>
      </c>
      <c r="AP21" s="249">
        <v>13428.05668</v>
      </c>
      <c r="AQ21" s="249">
        <v>9239.3991700000006</v>
      </c>
      <c r="AR21" s="249">
        <v>8402.3706399999992</v>
      </c>
      <c r="AS21" s="253">
        <v>9968.5760200000004</v>
      </c>
      <c r="AT21" s="249">
        <v>8526.5307499999999</v>
      </c>
      <c r="AU21" s="249">
        <v>12114.1513</v>
      </c>
      <c r="AV21" s="249">
        <v>16517.26381</v>
      </c>
      <c r="AW21" s="253">
        <v>9840.2638599999991</v>
      </c>
      <c r="AX21" s="249">
        <v>9282.3881899999997</v>
      </c>
      <c r="AY21" s="249">
        <v>9964.9806399999998</v>
      </c>
      <c r="AZ21" s="249">
        <v>10662.179460000001</v>
      </c>
      <c r="BA21" s="253">
        <v>9514.999960000001</v>
      </c>
      <c r="BB21" s="249">
        <v>8861.3065800000004</v>
      </c>
    </row>
    <row r="22" spans="1:54" s="67" customFormat="1" ht="13.5" customHeight="1">
      <c r="A22" s="240" t="s">
        <v>317</v>
      </c>
      <c r="B22" s="258"/>
      <c r="C22" s="259"/>
      <c r="D22" s="259"/>
      <c r="E22" s="259"/>
      <c r="F22" s="260"/>
      <c r="G22" s="260"/>
      <c r="H22" s="260"/>
      <c r="I22" s="259"/>
      <c r="J22" s="260"/>
      <c r="K22" s="260"/>
      <c r="L22" s="260"/>
      <c r="M22" s="261"/>
      <c r="N22" s="262"/>
      <c r="O22" s="262"/>
      <c r="P22" s="262"/>
      <c r="Q22" s="261"/>
      <c r="R22" s="262"/>
      <c r="S22" s="262"/>
      <c r="T22" s="262"/>
      <c r="U22" s="261"/>
      <c r="V22" s="260"/>
      <c r="W22" s="260"/>
      <c r="X22" s="260"/>
      <c r="Y22" s="261"/>
      <c r="Z22" s="260"/>
      <c r="AA22" s="260"/>
      <c r="AB22" s="260"/>
      <c r="AC22" s="263"/>
      <c r="AD22" s="264"/>
      <c r="AE22" s="264"/>
      <c r="AF22" s="264"/>
      <c r="AG22" s="265"/>
      <c r="AH22" s="264"/>
      <c r="AI22" s="264"/>
      <c r="AJ22" s="257">
        <v>15119</v>
      </c>
      <c r="AK22" s="253">
        <v>0</v>
      </c>
      <c r="AL22" s="257">
        <v>0</v>
      </c>
      <c r="AM22" s="257">
        <v>0</v>
      </c>
      <c r="AN22" s="257">
        <v>0</v>
      </c>
      <c r="AO22" s="253">
        <v>0</v>
      </c>
      <c r="AP22" s="257">
        <v>0</v>
      </c>
      <c r="AQ22" s="257">
        <v>0</v>
      </c>
      <c r="AR22" s="249">
        <v>0</v>
      </c>
      <c r="AS22" s="253">
        <v>0</v>
      </c>
      <c r="AT22" s="249">
        <v>0</v>
      </c>
      <c r="AU22" s="249">
        <v>0</v>
      </c>
      <c r="AV22" s="249">
        <v>0</v>
      </c>
      <c r="AW22" s="253">
        <v>0</v>
      </c>
      <c r="AX22" s="249">
        <v>0</v>
      </c>
      <c r="AY22" s="249">
        <v>0</v>
      </c>
      <c r="AZ22" s="249">
        <v>0</v>
      </c>
      <c r="BA22" s="253">
        <v>0</v>
      </c>
      <c r="BB22" s="249">
        <v>0</v>
      </c>
    </row>
    <row r="23" spans="1:54" s="68" customFormat="1" ht="13.5" customHeight="1">
      <c r="A23" s="266" t="s">
        <v>82</v>
      </c>
      <c r="B23" s="267"/>
      <c r="C23" s="268">
        <v>113304</v>
      </c>
      <c r="D23" s="268">
        <v>139234</v>
      </c>
      <c r="E23" s="268">
        <v>162889</v>
      </c>
      <c r="F23" s="269">
        <v>266521</v>
      </c>
      <c r="G23" s="269">
        <v>274840.84797000006</v>
      </c>
      <c r="H23" s="269">
        <v>276338</v>
      </c>
      <c r="I23" s="268">
        <v>719668</v>
      </c>
      <c r="J23" s="269">
        <v>266521</v>
      </c>
      <c r="K23" s="269">
        <v>274840.84797000006</v>
      </c>
      <c r="L23" s="269">
        <v>276338</v>
      </c>
      <c r="M23" s="270">
        <v>719668</v>
      </c>
      <c r="N23" s="271">
        <v>788915</v>
      </c>
      <c r="O23" s="271">
        <v>784280</v>
      </c>
      <c r="P23" s="271">
        <v>811123</v>
      </c>
      <c r="Q23" s="270">
        <v>783326</v>
      </c>
      <c r="R23" s="271">
        <v>806560.43430000008</v>
      </c>
      <c r="S23" s="271">
        <v>844508</v>
      </c>
      <c r="T23" s="271">
        <v>501363</v>
      </c>
      <c r="U23" s="270">
        <v>838940</v>
      </c>
      <c r="V23" s="269">
        <v>656590</v>
      </c>
      <c r="W23" s="269">
        <v>663681</v>
      </c>
      <c r="X23" s="269">
        <v>704601.08705999993</v>
      </c>
      <c r="Y23" s="270">
        <v>662858</v>
      </c>
      <c r="Z23" s="269">
        <v>1204315.0939199999</v>
      </c>
      <c r="AA23" s="269">
        <v>1187478</v>
      </c>
      <c r="AB23" s="269">
        <v>1155119.2220600001</v>
      </c>
      <c r="AC23" s="272">
        <v>1054646</v>
      </c>
      <c r="AD23" s="273">
        <v>1059113</v>
      </c>
      <c r="AE23" s="273">
        <v>1002676</v>
      </c>
      <c r="AF23" s="273">
        <v>1064546</v>
      </c>
      <c r="AG23" s="274">
        <v>1017434</v>
      </c>
      <c r="AH23" s="273">
        <v>1067346.9021300001</v>
      </c>
      <c r="AI23" s="273">
        <v>1114780.4934700001</v>
      </c>
      <c r="AJ23" s="273">
        <v>1124788</v>
      </c>
      <c r="AK23" s="274">
        <v>1132209.3989800003</v>
      </c>
      <c r="AL23" s="273">
        <v>1206176.6488000001</v>
      </c>
      <c r="AM23" s="273">
        <v>1286797.3582299999</v>
      </c>
      <c r="AN23" s="273">
        <v>1343405.3072799998</v>
      </c>
      <c r="AO23" s="274">
        <v>933225</v>
      </c>
      <c r="AP23" s="273">
        <v>932480.32486000005</v>
      </c>
      <c r="AQ23" s="273">
        <v>1013064.5206700001</v>
      </c>
      <c r="AR23" s="273">
        <v>1064842.3893600001</v>
      </c>
      <c r="AS23" s="274">
        <v>1267036.53758</v>
      </c>
      <c r="AT23" s="273">
        <v>1126358.5346199998</v>
      </c>
      <c r="AU23" s="273">
        <v>1529912.9500199999</v>
      </c>
      <c r="AV23" s="273">
        <v>1559606.2722599998</v>
      </c>
      <c r="AW23" s="274">
        <v>1434205.8022</v>
      </c>
      <c r="AX23" s="273">
        <v>1294055.95096</v>
      </c>
      <c r="AY23" s="273">
        <v>1042372.13182</v>
      </c>
      <c r="AZ23" s="273">
        <v>1169825.4006299998</v>
      </c>
      <c r="BA23" s="274">
        <v>1485218.4469199998</v>
      </c>
      <c r="BB23" s="273">
        <v>1411001.6814100002</v>
      </c>
    </row>
    <row r="24" spans="1:54" s="66" customFormat="1" ht="13.5" customHeight="1">
      <c r="A24" s="240"/>
      <c r="B24" s="226"/>
      <c r="C24" s="243"/>
      <c r="D24" s="243"/>
      <c r="E24" s="243"/>
      <c r="F24" s="245"/>
      <c r="G24" s="245"/>
      <c r="H24" s="245"/>
      <c r="I24" s="243"/>
      <c r="J24" s="245"/>
      <c r="K24" s="245"/>
      <c r="L24" s="245"/>
      <c r="M24" s="246"/>
      <c r="N24" s="247"/>
      <c r="O24" s="247"/>
      <c r="P24" s="247"/>
      <c r="Q24" s="246"/>
      <c r="R24" s="247"/>
      <c r="S24" s="247"/>
      <c r="T24" s="247"/>
      <c r="U24" s="246"/>
      <c r="V24" s="245"/>
      <c r="W24" s="245"/>
      <c r="X24" s="245"/>
      <c r="Y24" s="246"/>
      <c r="Z24" s="245"/>
      <c r="AA24" s="245"/>
      <c r="AB24" s="245"/>
      <c r="AC24" s="248"/>
      <c r="AD24" s="249"/>
      <c r="AE24" s="249"/>
      <c r="AF24" s="249"/>
      <c r="AG24" s="250"/>
      <c r="AH24" s="249"/>
      <c r="AI24" s="249"/>
      <c r="AJ24" s="249"/>
      <c r="AK24" s="250"/>
      <c r="AL24" s="249"/>
      <c r="AM24" s="249"/>
      <c r="AN24" s="249"/>
      <c r="AO24" s="250"/>
      <c r="AP24" s="249"/>
      <c r="AQ24" s="249"/>
      <c r="AR24" s="249"/>
      <c r="AS24" s="250"/>
      <c r="AT24" s="249"/>
      <c r="AU24" s="249"/>
      <c r="AV24" s="249"/>
      <c r="AW24" s="250"/>
      <c r="AX24" s="249"/>
      <c r="AY24" s="249"/>
      <c r="AZ24" s="249"/>
      <c r="BA24" s="250"/>
      <c r="BB24" s="249"/>
    </row>
    <row r="25" spans="1:54" s="66" customFormat="1" ht="13.5" customHeight="1">
      <c r="A25" s="240" t="s">
        <v>61</v>
      </c>
      <c r="B25" s="226"/>
      <c r="C25" s="275"/>
      <c r="D25" s="275"/>
      <c r="E25" s="275"/>
      <c r="F25" s="276"/>
      <c r="G25" s="276"/>
      <c r="H25" s="276"/>
      <c r="I25" s="275"/>
      <c r="J25" s="276"/>
      <c r="K25" s="276"/>
      <c r="L25" s="276"/>
      <c r="M25" s="277"/>
      <c r="N25" s="278"/>
      <c r="O25" s="278"/>
      <c r="P25" s="278"/>
      <c r="Q25" s="277"/>
      <c r="R25" s="278"/>
      <c r="S25" s="278"/>
      <c r="T25" s="278"/>
      <c r="U25" s="277"/>
      <c r="V25" s="276"/>
      <c r="W25" s="276"/>
      <c r="X25" s="276"/>
      <c r="Y25" s="277"/>
      <c r="Z25" s="276"/>
      <c r="AA25" s="276"/>
      <c r="AB25" s="276"/>
      <c r="AC25" s="279"/>
      <c r="AD25" s="280"/>
      <c r="AE25" s="280"/>
      <c r="AF25" s="280"/>
      <c r="AG25" s="281"/>
      <c r="AH25" s="280"/>
      <c r="AI25" s="280"/>
      <c r="AJ25" s="280"/>
      <c r="AK25" s="281"/>
      <c r="AL25" s="280"/>
      <c r="AM25" s="280"/>
      <c r="AN25" s="280"/>
      <c r="AO25" s="281"/>
      <c r="AP25" s="280"/>
      <c r="AQ25" s="280"/>
      <c r="AR25" s="249"/>
      <c r="AS25" s="281"/>
      <c r="AT25" s="249"/>
      <c r="AU25" s="249"/>
      <c r="AV25" s="249"/>
      <c r="AW25" s="281"/>
      <c r="AX25" s="249"/>
      <c r="AY25" s="249"/>
      <c r="AZ25" s="249"/>
      <c r="BA25" s="281"/>
      <c r="BB25" s="249"/>
    </row>
    <row r="26" spans="1:54" s="66" customFormat="1" ht="13.5" customHeight="1">
      <c r="A26" s="240" t="s">
        <v>81</v>
      </c>
      <c r="B26" s="226"/>
      <c r="C26" s="244"/>
      <c r="D26" s="244"/>
      <c r="E26" s="244"/>
      <c r="F26" s="228"/>
      <c r="G26" s="228"/>
      <c r="H26" s="228"/>
      <c r="I26" s="244"/>
      <c r="J26" s="228"/>
      <c r="K26" s="228"/>
      <c r="L26" s="228"/>
      <c r="M26" s="251"/>
      <c r="N26" s="230"/>
      <c r="O26" s="230"/>
      <c r="P26" s="230"/>
      <c r="Q26" s="251"/>
      <c r="R26" s="230"/>
      <c r="S26" s="230"/>
      <c r="T26" s="230"/>
      <c r="U26" s="251"/>
      <c r="V26" s="228"/>
      <c r="W26" s="228"/>
      <c r="X26" s="228"/>
      <c r="Y26" s="251"/>
      <c r="Z26" s="228"/>
      <c r="AA26" s="228"/>
      <c r="AB26" s="228"/>
      <c r="AC26" s="252"/>
      <c r="AD26" s="257"/>
      <c r="AE26" s="257"/>
      <c r="AF26" s="257"/>
      <c r="AG26" s="253"/>
      <c r="AH26" s="257"/>
      <c r="AI26" s="257"/>
      <c r="AJ26" s="257"/>
      <c r="AK26" s="253"/>
      <c r="AL26" s="257"/>
      <c r="AM26" s="257"/>
      <c r="AN26" s="257"/>
      <c r="AO26" s="253"/>
      <c r="AP26" s="257"/>
      <c r="AQ26" s="257"/>
      <c r="AR26" s="249"/>
      <c r="AS26" s="253"/>
      <c r="AT26" s="249"/>
      <c r="AU26" s="249"/>
      <c r="AV26" s="249"/>
      <c r="AW26" s="253"/>
      <c r="AX26" s="249"/>
      <c r="AY26" s="249"/>
      <c r="AZ26" s="249"/>
      <c r="BA26" s="253"/>
      <c r="BB26" s="249"/>
    </row>
    <row r="27" spans="1:54" s="66" customFormat="1" ht="13.5" customHeight="1">
      <c r="A27" s="282" t="s">
        <v>56</v>
      </c>
      <c r="B27" s="226"/>
      <c r="C27" s="244">
        <v>12199</v>
      </c>
      <c r="D27" s="244">
        <v>335</v>
      </c>
      <c r="E27" s="244">
        <v>0</v>
      </c>
      <c r="F27" s="228">
        <v>976</v>
      </c>
      <c r="G27" s="228" t="s">
        <v>55</v>
      </c>
      <c r="H27" s="228">
        <v>0</v>
      </c>
      <c r="I27" s="244">
        <v>0</v>
      </c>
      <c r="J27" s="228">
        <v>976</v>
      </c>
      <c r="K27" s="228" t="s">
        <v>55</v>
      </c>
      <c r="L27" s="228">
        <v>0</v>
      </c>
      <c r="M27" s="246">
        <v>0</v>
      </c>
      <c r="N27" s="230">
        <v>0</v>
      </c>
      <c r="O27" s="230">
        <v>0</v>
      </c>
      <c r="P27" s="230">
        <v>0</v>
      </c>
      <c r="Q27" s="251">
        <v>0</v>
      </c>
      <c r="R27" s="230">
        <v>0</v>
      </c>
      <c r="S27" s="230">
        <v>0</v>
      </c>
      <c r="T27" s="230">
        <v>0</v>
      </c>
      <c r="U27" s="251">
        <v>0</v>
      </c>
      <c r="V27" s="228">
        <v>0</v>
      </c>
      <c r="W27" s="228">
        <v>0</v>
      </c>
      <c r="X27" s="228">
        <v>0</v>
      </c>
      <c r="Y27" s="251">
        <v>0</v>
      </c>
      <c r="Z27" s="228">
        <v>0</v>
      </c>
      <c r="AA27" s="228">
        <v>0</v>
      </c>
      <c r="AB27" s="228">
        <v>0</v>
      </c>
      <c r="AC27" s="252">
        <v>0</v>
      </c>
      <c r="AD27" s="257">
        <v>0</v>
      </c>
      <c r="AE27" s="257">
        <v>0</v>
      </c>
      <c r="AF27" s="257">
        <v>0</v>
      </c>
      <c r="AG27" s="253">
        <v>0</v>
      </c>
      <c r="AH27" s="257">
        <v>0</v>
      </c>
      <c r="AI27" s="257">
        <v>0</v>
      </c>
      <c r="AJ27" s="257">
        <v>0</v>
      </c>
      <c r="AK27" s="253">
        <v>0</v>
      </c>
      <c r="AL27" s="257">
        <v>0</v>
      </c>
      <c r="AM27" s="257">
        <v>0</v>
      </c>
      <c r="AN27" s="257">
        <v>0</v>
      </c>
      <c r="AO27" s="253">
        <v>0</v>
      </c>
      <c r="AP27" s="257">
        <v>0</v>
      </c>
      <c r="AQ27" s="257">
        <v>0</v>
      </c>
      <c r="AR27" s="249">
        <v>0</v>
      </c>
      <c r="AS27" s="253">
        <v>0</v>
      </c>
      <c r="AT27" s="249">
        <v>0</v>
      </c>
      <c r="AU27" s="249">
        <v>0</v>
      </c>
      <c r="AV27" s="249">
        <v>0</v>
      </c>
      <c r="AW27" s="253">
        <v>0</v>
      </c>
      <c r="AX27" s="249">
        <v>0</v>
      </c>
      <c r="AY27" s="249">
        <v>0</v>
      </c>
      <c r="AZ27" s="249">
        <v>0</v>
      </c>
      <c r="BA27" s="253">
        <v>0</v>
      </c>
      <c r="BB27" s="249">
        <v>0</v>
      </c>
    </row>
    <row r="28" spans="1:54" s="66" customFormat="1" ht="13.5" customHeight="1">
      <c r="A28" s="282" t="s">
        <v>80</v>
      </c>
      <c r="B28" s="226"/>
      <c r="C28" s="244">
        <v>528</v>
      </c>
      <c r="D28" s="244">
        <v>634</v>
      </c>
      <c r="E28" s="244">
        <v>50</v>
      </c>
      <c r="F28" s="228">
        <v>53.54</v>
      </c>
      <c r="G28" s="228">
        <v>57</v>
      </c>
      <c r="H28" s="228">
        <v>60</v>
      </c>
      <c r="I28" s="244">
        <v>63</v>
      </c>
      <c r="J28" s="228">
        <v>53.54</v>
      </c>
      <c r="K28" s="228">
        <v>57</v>
      </c>
      <c r="L28" s="228">
        <v>60</v>
      </c>
      <c r="M28" s="246">
        <v>63</v>
      </c>
      <c r="N28" s="230">
        <v>0</v>
      </c>
      <c r="O28" s="230">
        <v>0</v>
      </c>
      <c r="P28" s="230">
        <v>0</v>
      </c>
      <c r="Q28" s="251">
        <v>0</v>
      </c>
      <c r="R28" s="230">
        <v>0</v>
      </c>
      <c r="S28" s="230">
        <v>0</v>
      </c>
      <c r="T28" s="230">
        <v>0</v>
      </c>
      <c r="U28" s="251">
        <v>0</v>
      </c>
      <c r="V28" s="228">
        <v>0</v>
      </c>
      <c r="W28" s="228">
        <v>0</v>
      </c>
      <c r="X28" s="228">
        <v>0</v>
      </c>
      <c r="Y28" s="251">
        <v>0</v>
      </c>
      <c r="Z28" s="228">
        <v>0</v>
      </c>
      <c r="AA28" s="228">
        <v>0</v>
      </c>
      <c r="AB28" s="228">
        <v>0</v>
      </c>
      <c r="AC28" s="252">
        <v>0</v>
      </c>
      <c r="AD28" s="257">
        <v>0</v>
      </c>
      <c r="AE28" s="257">
        <v>0</v>
      </c>
      <c r="AF28" s="257">
        <v>0</v>
      </c>
      <c r="AG28" s="253">
        <v>0</v>
      </c>
      <c r="AH28" s="257">
        <v>0</v>
      </c>
      <c r="AI28" s="257">
        <v>0</v>
      </c>
      <c r="AJ28" s="257">
        <v>0</v>
      </c>
      <c r="AK28" s="253">
        <v>0</v>
      </c>
      <c r="AL28" s="257">
        <v>0</v>
      </c>
      <c r="AM28" s="257">
        <v>0</v>
      </c>
      <c r="AN28" s="257">
        <v>0</v>
      </c>
      <c r="AO28" s="253">
        <v>0</v>
      </c>
      <c r="AP28" s="257">
        <v>0</v>
      </c>
      <c r="AQ28" s="257">
        <v>0</v>
      </c>
      <c r="AR28" s="249">
        <v>0</v>
      </c>
      <c r="AS28" s="253">
        <v>0</v>
      </c>
      <c r="AT28" s="249">
        <v>0</v>
      </c>
      <c r="AU28" s="249">
        <v>0</v>
      </c>
      <c r="AV28" s="249">
        <v>0</v>
      </c>
      <c r="AW28" s="253">
        <v>0</v>
      </c>
      <c r="AX28" s="249">
        <v>0</v>
      </c>
      <c r="AY28" s="249">
        <v>0</v>
      </c>
      <c r="AZ28" s="249">
        <v>0</v>
      </c>
      <c r="BA28" s="253">
        <v>0</v>
      </c>
      <c r="BB28" s="249">
        <v>0</v>
      </c>
    </row>
    <row r="29" spans="1:54" s="66" customFormat="1" ht="13.5" customHeight="1">
      <c r="A29" s="283" t="s">
        <v>59</v>
      </c>
      <c r="B29" s="226"/>
      <c r="C29" s="244">
        <v>0</v>
      </c>
      <c r="D29" s="244">
        <v>0</v>
      </c>
      <c r="E29" s="244">
        <v>0</v>
      </c>
      <c r="F29" s="228"/>
      <c r="G29" s="228"/>
      <c r="H29" s="228"/>
      <c r="I29" s="244">
        <v>0</v>
      </c>
      <c r="J29" s="228"/>
      <c r="K29" s="228"/>
      <c r="L29" s="228"/>
      <c r="M29" s="246">
        <v>0</v>
      </c>
      <c r="N29" s="230"/>
      <c r="O29" s="230"/>
      <c r="P29" s="230"/>
      <c r="Q29" s="251">
        <v>0</v>
      </c>
      <c r="R29" s="230"/>
      <c r="S29" s="230"/>
      <c r="T29" s="230">
        <v>5689</v>
      </c>
      <c r="U29" s="251">
        <v>5502</v>
      </c>
      <c r="V29" s="228">
        <v>3977</v>
      </c>
      <c r="W29" s="228">
        <v>0</v>
      </c>
      <c r="X29" s="228">
        <v>0</v>
      </c>
      <c r="Y29" s="251">
        <v>0</v>
      </c>
      <c r="Z29" s="228">
        <v>0</v>
      </c>
      <c r="AA29" s="228">
        <v>0</v>
      </c>
      <c r="AB29" s="228">
        <v>0</v>
      </c>
      <c r="AC29" s="252">
        <v>0</v>
      </c>
      <c r="AD29" s="257">
        <v>0</v>
      </c>
      <c r="AE29" s="257">
        <v>0</v>
      </c>
      <c r="AF29" s="257">
        <v>0</v>
      </c>
      <c r="AG29" s="253">
        <v>0</v>
      </c>
      <c r="AH29" s="257">
        <v>0</v>
      </c>
      <c r="AI29" s="257">
        <v>0</v>
      </c>
      <c r="AJ29" s="257">
        <v>0</v>
      </c>
      <c r="AK29" s="253">
        <v>0</v>
      </c>
      <c r="AL29" s="257">
        <v>0</v>
      </c>
      <c r="AM29" s="257">
        <v>0</v>
      </c>
      <c r="AN29" s="257">
        <v>0</v>
      </c>
      <c r="AO29" s="253">
        <v>0</v>
      </c>
      <c r="AP29" s="257">
        <v>0</v>
      </c>
      <c r="AQ29" s="257">
        <v>0</v>
      </c>
      <c r="AR29" s="249">
        <v>0</v>
      </c>
      <c r="AS29" s="253">
        <v>0</v>
      </c>
      <c r="AT29" s="249">
        <v>0</v>
      </c>
      <c r="AU29" s="249">
        <v>0</v>
      </c>
      <c r="AV29" s="249">
        <v>0</v>
      </c>
      <c r="AW29" s="253">
        <v>0</v>
      </c>
      <c r="AX29" s="249">
        <v>0</v>
      </c>
      <c r="AY29" s="249">
        <v>0</v>
      </c>
      <c r="AZ29" s="249">
        <v>0</v>
      </c>
      <c r="BA29" s="253">
        <v>0</v>
      </c>
      <c r="BB29" s="249">
        <v>0</v>
      </c>
    </row>
    <row r="30" spans="1:54" s="66" customFormat="1" ht="13.5" customHeight="1">
      <c r="A30" s="282" t="s">
        <v>79</v>
      </c>
      <c r="B30" s="226"/>
      <c r="C30" s="244">
        <v>3208</v>
      </c>
      <c r="D30" s="244">
        <v>6785</v>
      </c>
      <c r="E30" s="244">
        <v>15461</v>
      </c>
      <c r="F30" s="228">
        <v>15370</v>
      </c>
      <c r="G30" s="228">
        <v>15370</v>
      </c>
      <c r="H30" s="228">
        <v>15370</v>
      </c>
      <c r="I30" s="244">
        <v>15109</v>
      </c>
      <c r="J30" s="228">
        <v>15370</v>
      </c>
      <c r="K30" s="228">
        <v>15370</v>
      </c>
      <c r="L30" s="228">
        <v>15370</v>
      </c>
      <c r="M30" s="246">
        <v>15109</v>
      </c>
      <c r="N30" s="230">
        <v>14659</v>
      </c>
      <c r="O30" s="230">
        <v>9629</v>
      </c>
      <c r="P30" s="230">
        <v>9629</v>
      </c>
      <c r="Q30" s="251">
        <v>7584</v>
      </c>
      <c r="R30" s="230">
        <v>5194.3110299999998</v>
      </c>
      <c r="S30" s="230">
        <v>5194</v>
      </c>
      <c r="T30" s="230">
        <v>5194</v>
      </c>
      <c r="U30" s="251">
        <v>3464</v>
      </c>
      <c r="V30" s="228">
        <v>1514</v>
      </c>
      <c r="W30" s="226">
        <v>0</v>
      </c>
      <c r="X30" s="228">
        <v>0</v>
      </c>
      <c r="Y30" s="251">
        <v>0</v>
      </c>
      <c r="Z30" s="228">
        <v>0</v>
      </c>
      <c r="AA30" s="228">
        <v>0</v>
      </c>
      <c r="AB30" s="228">
        <v>0</v>
      </c>
      <c r="AC30" s="252">
        <v>0</v>
      </c>
      <c r="AD30" s="257">
        <v>0</v>
      </c>
      <c r="AE30" s="257">
        <v>0</v>
      </c>
      <c r="AF30" s="257">
        <v>0</v>
      </c>
      <c r="AG30" s="253">
        <v>0</v>
      </c>
      <c r="AH30" s="257">
        <v>0</v>
      </c>
      <c r="AI30" s="257">
        <v>0</v>
      </c>
      <c r="AJ30" s="257">
        <v>59048</v>
      </c>
      <c r="AK30" s="253">
        <v>14758.22644</v>
      </c>
      <c r="AL30" s="257">
        <v>0</v>
      </c>
      <c r="AM30" s="257">
        <v>0</v>
      </c>
      <c r="AN30" s="257">
        <v>0</v>
      </c>
      <c r="AO30" s="253">
        <v>0</v>
      </c>
      <c r="AP30" s="257">
        <v>0</v>
      </c>
      <c r="AQ30" s="257">
        <v>0</v>
      </c>
      <c r="AR30" s="249">
        <v>0</v>
      </c>
      <c r="AS30" s="253">
        <v>0</v>
      </c>
      <c r="AT30" s="249">
        <v>0</v>
      </c>
      <c r="AU30" s="249">
        <v>0</v>
      </c>
      <c r="AV30" s="249">
        <v>0</v>
      </c>
      <c r="AW30" s="253">
        <v>0</v>
      </c>
      <c r="AX30" s="249">
        <v>0</v>
      </c>
      <c r="AY30" s="249">
        <v>0</v>
      </c>
      <c r="AZ30" s="249">
        <v>0</v>
      </c>
      <c r="BA30" s="253">
        <v>0</v>
      </c>
      <c r="BB30" s="249">
        <v>0</v>
      </c>
    </row>
    <row r="31" spans="1:54" s="66" customFormat="1" ht="13.5" customHeight="1">
      <c r="A31" s="282" t="s">
        <v>78</v>
      </c>
      <c r="B31" s="226"/>
      <c r="C31" s="244">
        <v>8545</v>
      </c>
      <c r="D31" s="244">
        <v>9200</v>
      </c>
      <c r="E31" s="244">
        <v>10928</v>
      </c>
      <c r="F31" s="228">
        <v>9157</v>
      </c>
      <c r="G31" s="228">
        <v>10155</v>
      </c>
      <c r="H31" s="228">
        <v>2407</v>
      </c>
      <c r="I31" s="244">
        <v>3657</v>
      </c>
      <c r="J31" s="228">
        <v>9157</v>
      </c>
      <c r="K31" s="228">
        <v>10155</v>
      </c>
      <c r="L31" s="228">
        <v>2407</v>
      </c>
      <c r="M31" s="246">
        <v>3657</v>
      </c>
      <c r="N31" s="230">
        <v>3847</v>
      </c>
      <c r="O31" s="230">
        <v>4117</v>
      </c>
      <c r="P31" s="230">
        <v>4246</v>
      </c>
      <c r="Q31" s="251">
        <v>4655</v>
      </c>
      <c r="R31" s="230">
        <v>4850</v>
      </c>
      <c r="S31" s="230">
        <v>5506</v>
      </c>
      <c r="T31" s="230">
        <v>12797</v>
      </c>
      <c r="U31" s="251">
        <v>13235</v>
      </c>
      <c r="V31" s="228">
        <v>13379</v>
      </c>
      <c r="W31" s="228">
        <v>12198</v>
      </c>
      <c r="X31" s="228">
        <v>16896</v>
      </c>
      <c r="Y31" s="251">
        <v>10855</v>
      </c>
      <c r="Z31" s="228">
        <v>10844</v>
      </c>
      <c r="AA31" s="228">
        <v>11895.101849999999</v>
      </c>
      <c r="AB31" s="228">
        <v>11981</v>
      </c>
      <c r="AC31" s="252">
        <v>12970</v>
      </c>
      <c r="AD31" s="257">
        <v>29550</v>
      </c>
      <c r="AE31" s="257">
        <v>30017</v>
      </c>
      <c r="AF31" s="257">
        <v>30492</v>
      </c>
      <c r="AG31" s="253">
        <v>31465</v>
      </c>
      <c r="AH31" s="257">
        <v>32047.126420000001</v>
      </c>
      <c r="AI31" s="257">
        <v>32929.198759999999</v>
      </c>
      <c r="AJ31" s="257">
        <v>41279</v>
      </c>
      <c r="AK31" s="253">
        <v>42238.178240000001</v>
      </c>
      <c r="AL31" s="257">
        <v>42079</v>
      </c>
      <c r="AM31" s="257">
        <v>41649</v>
      </c>
      <c r="AN31" s="257">
        <v>43823</v>
      </c>
      <c r="AO31" s="253">
        <v>42634</v>
      </c>
      <c r="AP31" s="257">
        <v>44283.136110000007</v>
      </c>
      <c r="AQ31" s="257">
        <v>47894.432939999999</v>
      </c>
      <c r="AR31" s="249">
        <v>48992.534229999997</v>
      </c>
      <c r="AS31" s="253">
        <v>47521.441460000002</v>
      </c>
      <c r="AT31" s="249">
        <v>48079.257119999995</v>
      </c>
      <c r="AU31" s="249">
        <v>48261.805949999994</v>
      </c>
      <c r="AV31" s="249">
        <v>48364.553769999999</v>
      </c>
      <c r="AW31" s="253">
        <v>40921.261250000003</v>
      </c>
      <c r="AX31" s="249">
        <v>40041.764340000002</v>
      </c>
      <c r="AY31" s="249">
        <v>40461.947209999998</v>
      </c>
      <c r="AZ31" s="249">
        <v>40236.585749999998</v>
      </c>
      <c r="BA31" s="253">
        <v>39169.812610000001</v>
      </c>
      <c r="BB31" s="249">
        <v>43449</v>
      </c>
    </row>
    <row r="32" spans="1:54" s="66" customFormat="1" ht="13.5" customHeight="1">
      <c r="A32" s="282" t="s">
        <v>101</v>
      </c>
      <c r="B32" s="226"/>
      <c r="C32" s="244">
        <v>14283</v>
      </c>
      <c r="D32" s="244">
        <v>17648</v>
      </c>
      <c r="E32" s="244">
        <v>31315</v>
      </c>
      <c r="F32" s="228">
        <v>30477</v>
      </c>
      <c r="G32" s="228">
        <v>30383</v>
      </c>
      <c r="H32" s="228">
        <v>31860</v>
      </c>
      <c r="I32" s="244">
        <v>47768</v>
      </c>
      <c r="J32" s="228">
        <v>30477</v>
      </c>
      <c r="K32" s="228">
        <v>30383</v>
      </c>
      <c r="L32" s="228">
        <v>31860</v>
      </c>
      <c r="M32" s="246">
        <v>47768</v>
      </c>
      <c r="N32" s="230">
        <v>40852</v>
      </c>
      <c r="O32" s="230">
        <v>34249</v>
      </c>
      <c r="P32" s="230">
        <v>34522</v>
      </c>
      <c r="Q32" s="251">
        <v>28905</v>
      </c>
      <c r="R32" s="230">
        <v>23389.823110000001</v>
      </c>
      <c r="S32" s="230">
        <v>23220</v>
      </c>
      <c r="T32" s="230">
        <v>66226</v>
      </c>
      <c r="U32" s="251">
        <v>79176.44</v>
      </c>
      <c r="V32" s="228">
        <v>86194.44</v>
      </c>
      <c r="W32" s="228">
        <v>96665</v>
      </c>
      <c r="X32" s="228">
        <v>98275</v>
      </c>
      <c r="Y32" s="251">
        <v>99740</v>
      </c>
      <c r="Z32" s="228">
        <v>108472</v>
      </c>
      <c r="AA32" s="228">
        <v>105842.40327</v>
      </c>
      <c r="AB32" s="228">
        <v>105157.48638</v>
      </c>
      <c r="AC32" s="252">
        <v>119317</v>
      </c>
      <c r="AD32" s="257">
        <v>125411</v>
      </c>
      <c r="AE32" s="257">
        <v>132700</v>
      </c>
      <c r="AF32" s="257">
        <v>129739</v>
      </c>
      <c r="AG32" s="253">
        <v>132078</v>
      </c>
      <c r="AH32" s="257">
        <v>136747.18315999999</v>
      </c>
      <c r="AI32" s="257">
        <v>136174.58859</v>
      </c>
      <c r="AJ32" s="257">
        <v>134339</v>
      </c>
      <c r="AK32" s="253">
        <v>0</v>
      </c>
      <c r="AL32" s="257">
        <v>0</v>
      </c>
      <c r="AM32" s="257">
        <v>0</v>
      </c>
      <c r="AN32" s="257">
        <v>0</v>
      </c>
      <c r="AO32" s="253">
        <v>0</v>
      </c>
      <c r="AP32" s="257">
        <v>0</v>
      </c>
      <c r="AQ32" s="257">
        <v>0</v>
      </c>
      <c r="AR32" s="249">
        <v>0</v>
      </c>
      <c r="AS32" s="253">
        <v>0</v>
      </c>
      <c r="AT32" s="249">
        <v>0</v>
      </c>
      <c r="AU32" s="249">
        <v>0</v>
      </c>
      <c r="AV32" s="249">
        <v>0</v>
      </c>
      <c r="AW32" s="253">
        <v>0</v>
      </c>
      <c r="AX32" s="249">
        <v>75214.90814</v>
      </c>
      <c r="AY32" s="249">
        <v>90998.748460000003</v>
      </c>
      <c r="AZ32" s="249">
        <v>78452.271219999995</v>
      </c>
      <c r="BA32" s="253">
        <v>72278.846579999998</v>
      </c>
      <c r="BB32" s="249">
        <v>12527</v>
      </c>
    </row>
    <row r="33" spans="1:54" s="66" customFormat="1" ht="13.5" customHeight="1">
      <c r="A33" s="282" t="s">
        <v>77</v>
      </c>
      <c r="B33" s="226"/>
      <c r="C33" s="244">
        <v>10517</v>
      </c>
      <c r="D33" s="244">
        <v>181</v>
      </c>
      <c r="E33" s="244">
        <v>534</v>
      </c>
      <c r="F33" s="228">
        <v>0</v>
      </c>
      <c r="G33" s="228">
        <v>0</v>
      </c>
      <c r="H33" s="228">
        <v>0</v>
      </c>
      <c r="I33" s="244">
        <v>0</v>
      </c>
      <c r="J33" s="228">
        <v>0</v>
      </c>
      <c r="K33" s="228">
        <v>0</v>
      </c>
      <c r="L33" s="228">
        <v>0</v>
      </c>
      <c r="M33" s="246">
        <v>0</v>
      </c>
      <c r="N33" s="230">
        <v>0</v>
      </c>
      <c r="O33" s="230">
        <v>0</v>
      </c>
      <c r="P33" s="230">
        <v>0</v>
      </c>
      <c r="Q33" s="251">
        <v>0</v>
      </c>
      <c r="R33" s="230">
        <v>0</v>
      </c>
      <c r="S33" s="230">
        <v>0</v>
      </c>
      <c r="T33" s="230">
        <v>0</v>
      </c>
      <c r="U33" s="251">
        <v>0</v>
      </c>
      <c r="V33" s="228">
        <v>0</v>
      </c>
      <c r="W33" s="228">
        <v>0</v>
      </c>
      <c r="X33" s="228">
        <v>0</v>
      </c>
      <c r="Y33" s="251">
        <v>0</v>
      </c>
      <c r="Z33" s="228">
        <v>0</v>
      </c>
      <c r="AA33" s="228">
        <v>0</v>
      </c>
      <c r="AB33" s="228">
        <v>0</v>
      </c>
      <c r="AC33" s="252">
        <v>0</v>
      </c>
      <c r="AD33" s="257">
        <v>0</v>
      </c>
      <c r="AE33" s="257">
        <v>0</v>
      </c>
      <c r="AF33" s="257">
        <v>0</v>
      </c>
      <c r="AG33" s="253">
        <v>0</v>
      </c>
      <c r="AH33" s="257">
        <v>0</v>
      </c>
      <c r="AI33" s="257">
        <v>0</v>
      </c>
      <c r="AJ33" s="257">
        <v>0</v>
      </c>
      <c r="AK33" s="253">
        <v>0</v>
      </c>
      <c r="AL33" s="257">
        <v>0</v>
      </c>
      <c r="AM33" s="257">
        <v>0</v>
      </c>
      <c r="AN33" s="257">
        <v>0</v>
      </c>
      <c r="AO33" s="253">
        <v>0</v>
      </c>
      <c r="AP33" s="257">
        <v>0</v>
      </c>
      <c r="AQ33" s="257">
        <v>0</v>
      </c>
      <c r="AR33" s="249">
        <v>0</v>
      </c>
      <c r="AS33" s="253">
        <v>0</v>
      </c>
      <c r="AT33" s="249">
        <v>0</v>
      </c>
      <c r="AU33" s="249">
        <v>0</v>
      </c>
      <c r="AV33" s="249">
        <v>0</v>
      </c>
      <c r="AW33" s="253">
        <v>0</v>
      </c>
      <c r="AX33" s="249">
        <v>0</v>
      </c>
      <c r="AY33" s="249">
        <v>0</v>
      </c>
      <c r="AZ33" s="249">
        <v>0</v>
      </c>
      <c r="BA33" s="253">
        <v>53537.815840000003</v>
      </c>
      <c r="BB33" s="249">
        <v>74178</v>
      </c>
    </row>
    <row r="34" spans="1:54" s="66" customFormat="1" ht="13.5" customHeight="1">
      <c r="A34" s="282" t="s">
        <v>76</v>
      </c>
      <c r="B34" s="226"/>
      <c r="C34" s="244">
        <v>0</v>
      </c>
      <c r="D34" s="244">
        <v>0</v>
      </c>
      <c r="E34" s="244">
        <v>0</v>
      </c>
      <c r="F34" s="228">
        <v>0</v>
      </c>
      <c r="G34" s="228">
        <v>2183</v>
      </c>
      <c r="H34" s="228">
        <v>2182</v>
      </c>
      <c r="I34" s="244"/>
      <c r="J34" s="228">
        <v>0</v>
      </c>
      <c r="K34" s="228">
        <v>2183</v>
      </c>
      <c r="L34" s="228">
        <v>2182</v>
      </c>
      <c r="M34" s="246">
        <v>0</v>
      </c>
      <c r="N34" s="230"/>
      <c r="O34" s="230"/>
      <c r="P34" s="230">
        <v>0</v>
      </c>
      <c r="Q34" s="251">
        <v>0</v>
      </c>
      <c r="R34" s="230">
        <v>0</v>
      </c>
      <c r="S34" s="230">
        <v>0</v>
      </c>
      <c r="T34" s="230">
        <v>0</v>
      </c>
      <c r="U34" s="251">
        <v>0</v>
      </c>
      <c r="V34" s="228">
        <v>0</v>
      </c>
      <c r="W34" s="228">
        <v>0</v>
      </c>
      <c r="X34" s="228">
        <v>0</v>
      </c>
      <c r="Y34" s="251">
        <v>0</v>
      </c>
      <c r="Z34" s="228">
        <v>0</v>
      </c>
      <c r="AA34" s="228">
        <v>0</v>
      </c>
      <c r="AB34" s="228">
        <v>0</v>
      </c>
      <c r="AC34" s="252">
        <v>0</v>
      </c>
      <c r="AD34" s="257">
        <v>0</v>
      </c>
      <c r="AE34" s="257">
        <v>0</v>
      </c>
      <c r="AF34" s="257">
        <v>0</v>
      </c>
      <c r="AG34" s="253">
        <v>0</v>
      </c>
      <c r="AH34" s="257">
        <v>0</v>
      </c>
      <c r="AI34" s="257">
        <v>0</v>
      </c>
      <c r="AJ34" s="257">
        <v>0</v>
      </c>
      <c r="AK34" s="253">
        <v>0</v>
      </c>
      <c r="AL34" s="257">
        <v>0</v>
      </c>
      <c r="AM34" s="257">
        <v>0</v>
      </c>
      <c r="AN34" s="257">
        <v>0</v>
      </c>
      <c r="AO34" s="253">
        <v>0</v>
      </c>
      <c r="AP34" s="257">
        <v>0</v>
      </c>
      <c r="AQ34" s="257">
        <v>0</v>
      </c>
      <c r="AR34" s="249">
        <v>0</v>
      </c>
      <c r="AS34" s="253">
        <v>0</v>
      </c>
      <c r="AT34" s="249">
        <v>0</v>
      </c>
      <c r="AU34" s="249">
        <v>0</v>
      </c>
      <c r="AV34" s="249">
        <v>0</v>
      </c>
      <c r="AW34" s="253">
        <v>0</v>
      </c>
      <c r="AX34" s="249">
        <v>0</v>
      </c>
      <c r="AY34" s="249">
        <v>0</v>
      </c>
      <c r="AZ34" s="249">
        <v>0</v>
      </c>
      <c r="BA34" s="253" t="s">
        <v>55</v>
      </c>
      <c r="BB34" s="249">
        <v>0</v>
      </c>
    </row>
    <row r="35" spans="1:54" s="66" customFormat="1" ht="13.5" customHeight="1">
      <c r="A35" s="282" t="s">
        <v>315</v>
      </c>
      <c r="B35" s="226"/>
      <c r="C35" s="244"/>
      <c r="D35" s="244"/>
      <c r="E35" s="244"/>
      <c r="F35" s="228"/>
      <c r="G35" s="228"/>
      <c r="H35" s="228"/>
      <c r="I35" s="244"/>
      <c r="J35" s="228"/>
      <c r="K35" s="228"/>
      <c r="L35" s="228"/>
      <c r="M35" s="246"/>
      <c r="N35" s="230"/>
      <c r="O35" s="230"/>
      <c r="P35" s="230"/>
      <c r="Q35" s="251"/>
      <c r="R35" s="230"/>
      <c r="S35" s="230"/>
      <c r="T35" s="230"/>
      <c r="U35" s="251"/>
      <c r="V35" s="228"/>
      <c r="W35" s="228"/>
      <c r="X35" s="228"/>
      <c r="Y35" s="251"/>
      <c r="Z35" s="228"/>
      <c r="AA35" s="228"/>
      <c r="AB35" s="228"/>
      <c r="AC35" s="252"/>
      <c r="AD35" s="257"/>
      <c r="AE35" s="257"/>
      <c r="AF35" s="257"/>
      <c r="AG35" s="253">
        <v>12703</v>
      </c>
      <c r="AH35" s="257"/>
      <c r="AI35" s="257">
        <v>14078</v>
      </c>
      <c r="AJ35" s="257">
        <v>14791</v>
      </c>
      <c r="AK35" s="253">
        <v>19205.004129999998</v>
      </c>
      <c r="AL35" s="257">
        <v>31052</v>
      </c>
      <c r="AM35" s="257">
        <v>13941</v>
      </c>
      <c r="AN35" s="257">
        <v>12891</v>
      </c>
      <c r="AO35" s="253">
        <v>11470</v>
      </c>
      <c r="AP35" s="257">
        <v>8997.769400000001</v>
      </c>
      <c r="AQ35" s="257">
        <v>14698.722179999999</v>
      </c>
      <c r="AR35" s="249">
        <v>13696.53657</v>
      </c>
      <c r="AS35" s="253">
        <v>12694.350960000002</v>
      </c>
      <c r="AT35" s="249">
        <v>12026.227220000001</v>
      </c>
      <c r="AU35" s="249">
        <v>25.5</v>
      </c>
      <c r="AV35" s="249">
        <v>25.5</v>
      </c>
      <c r="AW35" s="253">
        <v>0</v>
      </c>
      <c r="AX35" s="249">
        <v>0</v>
      </c>
      <c r="AY35" s="249">
        <v>0</v>
      </c>
      <c r="AZ35" s="249">
        <v>0</v>
      </c>
      <c r="BA35" s="253">
        <v>0</v>
      </c>
      <c r="BB35" s="249">
        <v>0</v>
      </c>
    </row>
    <row r="36" spans="1:54" s="66" customFormat="1" ht="13.5" customHeight="1">
      <c r="A36" s="282" t="s">
        <v>12</v>
      </c>
      <c r="B36" s="226"/>
      <c r="C36" s="275">
        <v>633</v>
      </c>
      <c r="D36" s="275">
        <v>1997</v>
      </c>
      <c r="E36" s="275">
        <v>3488</v>
      </c>
      <c r="F36" s="276">
        <v>4142</v>
      </c>
      <c r="G36" s="276">
        <v>1960</v>
      </c>
      <c r="H36" s="276">
        <v>1960</v>
      </c>
      <c r="I36" s="275">
        <v>1893</v>
      </c>
      <c r="J36" s="276">
        <v>4142</v>
      </c>
      <c r="K36" s="276">
        <v>1960</v>
      </c>
      <c r="L36" s="276">
        <v>1960</v>
      </c>
      <c r="M36" s="277">
        <v>1893</v>
      </c>
      <c r="N36" s="278">
        <v>1258</v>
      </c>
      <c r="O36" s="278">
        <v>66</v>
      </c>
      <c r="P36" s="278">
        <v>42</v>
      </c>
      <c r="Q36" s="277">
        <v>27</v>
      </c>
      <c r="R36" s="278">
        <v>26.747709999999998</v>
      </c>
      <c r="S36" s="278">
        <v>27</v>
      </c>
      <c r="T36" s="278">
        <v>777</v>
      </c>
      <c r="U36" s="277">
        <v>10326</v>
      </c>
      <c r="V36" s="276">
        <v>9133</v>
      </c>
      <c r="W36" s="276">
        <v>8777</v>
      </c>
      <c r="X36" s="276">
        <v>8728</v>
      </c>
      <c r="Y36" s="277">
        <v>10874</v>
      </c>
      <c r="Z36" s="276">
        <v>10642</v>
      </c>
      <c r="AA36" s="276">
        <v>10875.623250000001</v>
      </c>
      <c r="AB36" s="276">
        <v>12053.71135</v>
      </c>
      <c r="AC36" s="279">
        <v>27435</v>
      </c>
      <c r="AD36" s="280">
        <v>27959</v>
      </c>
      <c r="AE36" s="280">
        <v>27977</v>
      </c>
      <c r="AF36" s="280">
        <v>29533</v>
      </c>
      <c r="AG36" s="281">
        <v>17076</v>
      </c>
      <c r="AH36" s="280">
        <v>31325.88204</v>
      </c>
      <c r="AI36" s="280">
        <v>18392</v>
      </c>
      <c r="AJ36" s="280">
        <v>-19372</v>
      </c>
      <c r="AK36" s="281">
        <v>31052.062550000002</v>
      </c>
      <c r="AL36" s="280">
        <v>19452</v>
      </c>
      <c r="AM36" s="280">
        <v>15141</v>
      </c>
      <c r="AN36" s="280">
        <v>14800</v>
      </c>
      <c r="AO36" s="281">
        <v>15596</v>
      </c>
      <c r="AP36" s="280">
        <v>14159.613069999999</v>
      </c>
      <c r="AQ36" s="280">
        <v>13572.331960000001</v>
      </c>
      <c r="AR36" s="280">
        <v>12985.05085</v>
      </c>
      <c r="AS36" s="281">
        <v>9554.5046000000002</v>
      </c>
      <c r="AT36" s="280">
        <v>5239.1520199999995</v>
      </c>
      <c r="AU36" s="280">
        <v>12925.539290000001</v>
      </c>
      <c r="AV36" s="280">
        <v>8037.2315799999997</v>
      </c>
      <c r="AW36" s="281">
        <v>11134.827130000001</v>
      </c>
      <c r="AX36" s="280">
        <v>15431.551690000002</v>
      </c>
      <c r="AY36" s="280">
        <v>8934.9518100000005</v>
      </c>
      <c r="AZ36" s="280">
        <v>11256.020189999999</v>
      </c>
      <c r="BA36" s="281">
        <v>23154.660090000001</v>
      </c>
      <c r="BB36" s="280">
        <v>22372</v>
      </c>
    </row>
    <row r="37" spans="1:54" s="68" customFormat="1" ht="13.5" customHeight="1">
      <c r="A37" s="284" t="s">
        <v>75</v>
      </c>
      <c r="B37" s="267"/>
      <c r="C37" s="285">
        <v>49913</v>
      </c>
      <c r="D37" s="285">
        <v>36780</v>
      </c>
      <c r="E37" s="285">
        <v>61776</v>
      </c>
      <c r="F37" s="286">
        <v>60175.54</v>
      </c>
      <c r="G37" s="286">
        <v>60107.853909999998</v>
      </c>
      <c r="H37" s="286">
        <v>53839</v>
      </c>
      <c r="I37" s="285">
        <v>68490</v>
      </c>
      <c r="J37" s="286">
        <v>60175.54</v>
      </c>
      <c r="K37" s="286">
        <v>60107.853909999998</v>
      </c>
      <c r="L37" s="286">
        <v>53839</v>
      </c>
      <c r="M37" s="287">
        <v>68490</v>
      </c>
      <c r="N37" s="288">
        <v>60616</v>
      </c>
      <c r="O37" s="288">
        <v>48061</v>
      </c>
      <c r="P37" s="288">
        <v>48439</v>
      </c>
      <c r="Q37" s="289">
        <v>41171</v>
      </c>
      <c r="R37" s="288">
        <v>33460.881850000005</v>
      </c>
      <c r="S37" s="288">
        <v>33947</v>
      </c>
      <c r="T37" s="288">
        <v>90683</v>
      </c>
      <c r="U37" s="289">
        <v>111703.44</v>
      </c>
      <c r="V37" s="286">
        <v>114197.44</v>
      </c>
      <c r="W37" s="286">
        <v>117640</v>
      </c>
      <c r="X37" s="286">
        <v>123899</v>
      </c>
      <c r="Y37" s="289">
        <v>121469</v>
      </c>
      <c r="Z37" s="286">
        <v>129958</v>
      </c>
      <c r="AA37" s="286">
        <v>128613.12836999999</v>
      </c>
      <c r="AB37" s="286">
        <v>129192.19773</v>
      </c>
      <c r="AC37" s="290">
        <v>159722</v>
      </c>
      <c r="AD37" s="291">
        <v>182920</v>
      </c>
      <c r="AE37" s="291">
        <v>190694</v>
      </c>
      <c r="AF37" s="291">
        <v>189764</v>
      </c>
      <c r="AG37" s="292">
        <v>193322</v>
      </c>
      <c r="AH37" s="291">
        <v>200120.19162</v>
      </c>
      <c r="AI37" s="291">
        <v>201573.78735</v>
      </c>
      <c r="AJ37" s="291">
        <v>268829</v>
      </c>
      <c r="AK37" s="292">
        <v>107253.47136</v>
      </c>
      <c r="AL37" s="291">
        <v>92583</v>
      </c>
      <c r="AM37" s="291">
        <v>70731</v>
      </c>
      <c r="AN37" s="291">
        <v>71514</v>
      </c>
      <c r="AO37" s="292">
        <v>69700</v>
      </c>
      <c r="AP37" s="291">
        <v>67440.518580000004</v>
      </c>
      <c r="AQ37" s="291">
        <v>76165.487079999992</v>
      </c>
      <c r="AR37" s="291">
        <v>75674.121650000001</v>
      </c>
      <c r="AS37" s="292">
        <v>69770.297019999998</v>
      </c>
      <c r="AT37" s="291">
        <v>65344.636359999997</v>
      </c>
      <c r="AU37" s="291">
        <v>61212.845239999995</v>
      </c>
      <c r="AV37" s="291">
        <v>56427.285349999998</v>
      </c>
      <c r="AW37" s="292">
        <v>52056.088380000001</v>
      </c>
      <c r="AX37" s="291">
        <v>130688.22417000002</v>
      </c>
      <c r="AY37" s="291">
        <v>140395.64747999999</v>
      </c>
      <c r="AZ37" s="291">
        <v>129944.87715999999</v>
      </c>
      <c r="BA37" s="292">
        <v>188141.13511999999</v>
      </c>
      <c r="BB37" s="291">
        <v>152526</v>
      </c>
    </row>
    <row r="38" spans="1:54" s="66" customFormat="1" ht="13.5" customHeight="1">
      <c r="A38" s="240" t="s">
        <v>74</v>
      </c>
      <c r="B38" s="226"/>
      <c r="C38" s="243">
        <v>0</v>
      </c>
      <c r="D38" s="243">
        <v>0</v>
      </c>
      <c r="E38" s="243">
        <v>0</v>
      </c>
      <c r="F38" s="245">
        <v>772</v>
      </c>
      <c r="G38" s="245">
        <v>191</v>
      </c>
      <c r="H38" s="245">
        <v>191</v>
      </c>
      <c r="I38" s="243">
        <v>246</v>
      </c>
      <c r="J38" s="245">
        <v>772</v>
      </c>
      <c r="K38" s="245">
        <v>191</v>
      </c>
      <c r="L38" s="245">
        <v>191</v>
      </c>
      <c r="M38" s="246">
        <v>246</v>
      </c>
      <c r="N38" s="247">
        <v>246</v>
      </c>
      <c r="O38" s="247">
        <v>246</v>
      </c>
      <c r="P38" s="247">
        <v>246</v>
      </c>
      <c r="Q38" s="246">
        <v>246</v>
      </c>
      <c r="R38" s="247">
        <v>246.31701000000001</v>
      </c>
      <c r="S38" s="247">
        <v>246</v>
      </c>
      <c r="T38" s="247">
        <v>250</v>
      </c>
      <c r="U38" s="246">
        <v>251</v>
      </c>
      <c r="V38" s="245">
        <v>246</v>
      </c>
      <c r="W38" s="245">
        <v>246</v>
      </c>
      <c r="X38" s="245">
        <v>246</v>
      </c>
      <c r="Y38" s="246">
        <v>246</v>
      </c>
      <c r="Z38" s="228">
        <v>9567</v>
      </c>
      <c r="AA38" s="228">
        <v>9927.1706900000045</v>
      </c>
      <c r="AB38" s="245">
        <v>7944</v>
      </c>
      <c r="AC38" s="248">
        <v>7806</v>
      </c>
      <c r="AD38" s="257">
        <v>7723</v>
      </c>
      <c r="AE38" s="257">
        <v>7687</v>
      </c>
      <c r="AF38" s="257">
        <v>7825</v>
      </c>
      <c r="AG38" s="250">
        <v>7741</v>
      </c>
      <c r="AH38" s="257">
        <v>7682.37331000001</v>
      </c>
      <c r="AI38" s="257">
        <v>7709.1164800000042</v>
      </c>
      <c r="AJ38" s="257">
        <v>7694</v>
      </c>
      <c r="AK38" s="250">
        <v>7634.3347600000052</v>
      </c>
      <c r="AL38" s="257">
        <v>7860</v>
      </c>
      <c r="AM38" s="257">
        <v>8208</v>
      </c>
      <c r="AN38" s="257">
        <v>8693</v>
      </c>
      <c r="AO38" s="250">
        <v>8762</v>
      </c>
      <c r="AP38" s="257">
        <v>9165.7111700000096</v>
      </c>
      <c r="AQ38" s="257">
        <v>9467.7204200000015</v>
      </c>
      <c r="AR38" s="249">
        <v>9843.8926100000026</v>
      </c>
      <c r="AS38" s="250">
        <v>11296.139299999999</v>
      </c>
      <c r="AT38" s="249">
        <v>10065.1913</v>
      </c>
      <c r="AU38" s="249">
        <v>12434.998709999985</v>
      </c>
      <c r="AV38" s="249">
        <v>12397</v>
      </c>
      <c r="AW38" s="250">
        <v>10640.797760000007</v>
      </c>
      <c r="AX38" s="249">
        <v>13550.295731499988</v>
      </c>
      <c r="AY38" s="249">
        <v>15436.080569569485</v>
      </c>
      <c r="AZ38" s="249">
        <v>14478.124497114428</v>
      </c>
      <c r="BA38" s="250">
        <v>16827.927006618796</v>
      </c>
      <c r="BB38" s="249">
        <v>17569.548986100832</v>
      </c>
    </row>
    <row r="39" spans="1:54" s="66" customFormat="1" ht="13.5" customHeight="1">
      <c r="A39" s="240" t="s">
        <v>73</v>
      </c>
      <c r="B39" s="226"/>
      <c r="C39" s="244">
        <v>96086</v>
      </c>
      <c r="D39" s="244">
        <v>113396</v>
      </c>
      <c r="E39" s="244">
        <v>152457</v>
      </c>
      <c r="F39" s="228">
        <v>157267</v>
      </c>
      <c r="G39" s="228">
        <v>150114</v>
      </c>
      <c r="H39" s="228">
        <v>153068</v>
      </c>
      <c r="I39" s="244">
        <v>158246</v>
      </c>
      <c r="J39" s="228">
        <v>157267</v>
      </c>
      <c r="K39" s="228">
        <v>150114</v>
      </c>
      <c r="L39" s="228">
        <v>153068</v>
      </c>
      <c r="M39" s="246">
        <v>158246</v>
      </c>
      <c r="N39" s="230">
        <v>158533</v>
      </c>
      <c r="O39" s="230">
        <v>165389</v>
      </c>
      <c r="P39" s="230">
        <v>169755</v>
      </c>
      <c r="Q39" s="251">
        <v>179361</v>
      </c>
      <c r="R39" s="230">
        <v>191355.39577999999</v>
      </c>
      <c r="S39" s="247">
        <v>221611</v>
      </c>
      <c r="T39" s="247">
        <v>313656</v>
      </c>
      <c r="U39" s="251">
        <v>375625</v>
      </c>
      <c r="V39" s="228">
        <v>414068</v>
      </c>
      <c r="W39" s="245">
        <v>420487</v>
      </c>
      <c r="X39" s="245">
        <v>418492</v>
      </c>
      <c r="Y39" s="251">
        <v>424288</v>
      </c>
      <c r="Z39" s="228">
        <v>427059</v>
      </c>
      <c r="AA39" s="228">
        <v>427332.10764999967</v>
      </c>
      <c r="AB39" s="245">
        <v>429602.93495999998</v>
      </c>
      <c r="AC39" s="252">
        <v>454556</v>
      </c>
      <c r="AD39" s="257">
        <v>463099</v>
      </c>
      <c r="AE39" s="257">
        <v>456939</v>
      </c>
      <c r="AF39" s="257">
        <v>455227</v>
      </c>
      <c r="AG39" s="253">
        <v>458496</v>
      </c>
      <c r="AH39" s="257">
        <v>442042.62128999981</v>
      </c>
      <c r="AI39" s="257">
        <v>434491.67433000001</v>
      </c>
      <c r="AJ39" s="257">
        <v>434932</v>
      </c>
      <c r="AK39" s="253">
        <v>443183.15635999985</v>
      </c>
      <c r="AL39" s="257">
        <v>435480.40353000001</v>
      </c>
      <c r="AM39" s="257">
        <v>429396.77821999998</v>
      </c>
      <c r="AN39" s="257">
        <v>424887.44037000008</v>
      </c>
      <c r="AO39" s="253">
        <v>470408.65296999994</v>
      </c>
      <c r="AP39" s="257">
        <v>491732.67277999985</v>
      </c>
      <c r="AQ39" s="257">
        <v>524434.37086000002</v>
      </c>
      <c r="AR39" s="249">
        <v>562442.2853600001</v>
      </c>
      <c r="AS39" s="253">
        <v>641920.23484000016</v>
      </c>
      <c r="AT39" s="249">
        <v>642575.64816000022</v>
      </c>
      <c r="AU39" s="249">
        <v>649624.4239800002</v>
      </c>
      <c r="AV39" s="249">
        <v>705265.66992000013</v>
      </c>
      <c r="AW39" s="253">
        <v>783676.89492999983</v>
      </c>
      <c r="AX39" s="249">
        <v>771304.92642999976</v>
      </c>
      <c r="AY39" s="249">
        <v>756321.3233922309</v>
      </c>
      <c r="AZ39" s="249">
        <v>740976.13009938155</v>
      </c>
      <c r="BA39" s="253">
        <v>750686.33931433107</v>
      </c>
      <c r="BB39" s="249">
        <v>754231</v>
      </c>
    </row>
    <row r="40" spans="1:54" s="66" customFormat="1" ht="13.5" customHeight="1">
      <c r="A40" s="240" t="s">
        <v>72</v>
      </c>
      <c r="B40" s="226"/>
      <c r="C40" s="244">
        <v>66811</v>
      </c>
      <c r="D40" s="244">
        <v>216532</v>
      </c>
      <c r="E40" s="244">
        <v>239638</v>
      </c>
      <c r="F40" s="228">
        <v>240405</v>
      </c>
      <c r="G40" s="228">
        <v>250641</v>
      </c>
      <c r="H40" s="228">
        <v>261872</v>
      </c>
      <c r="I40" s="244">
        <v>317819</v>
      </c>
      <c r="J40" s="228">
        <v>240405</v>
      </c>
      <c r="K40" s="228">
        <v>250641</v>
      </c>
      <c r="L40" s="228">
        <v>261872</v>
      </c>
      <c r="M40" s="246">
        <v>309481</v>
      </c>
      <c r="N40" s="230">
        <v>309563</v>
      </c>
      <c r="O40" s="230">
        <v>323157</v>
      </c>
      <c r="P40" s="230">
        <v>323833</v>
      </c>
      <c r="Q40" s="251">
        <v>324064</v>
      </c>
      <c r="R40" s="230">
        <v>323847.90969999996</v>
      </c>
      <c r="S40" s="247">
        <v>378926</v>
      </c>
      <c r="T40" s="247">
        <v>1471934</v>
      </c>
      <c r="U40" s="251">
        <v>1515417.56</v>
      </c>
      <c r="V40" s="228">
        <v>1515823.56</v>
      </c>
      <c r="W40" s="245">
        <v>1526243</v>
      </c>
      <c r="X40" s="245">
        <v>1529527</v>
      </c>
      <c r="Y40" s="251">
        <v>1529298</v>
      </c>
      <c r="Z40" s="228">
        <v>1530064</v>
      </c>
      <c r="AA40" s="228">
        <v>1527003.04948</v>
      </c>
      <c r="AB40" s="245">
        <v>1526922.7910199999</v>
      </c>
      <c r="AC40" s="252">
        <v>1534437</v>
      </c>
      <c r="AD40" s="257">
        <v>1529525</v>
      </c>
      <c r="AE40" s="257">
        <v>1527180</v>
      </c>
      <c r="AF40" s="257">
        <v>1524555</v>
      </c>
      <c r="AG40" s="253">
        <v>1532775</v>
      </c>
      <c r="AH40" s="257">
        <v>1532515.38747</v>
      </c>
      <c r="AI40" s="257">
        <v>1528220.1593999998</v>
      </c>
      <c r="AJ40" s="257">
        <v>1511419</v>
      </c>
      <c r="AK40" s="253">
        <v>1513717.15234</v>
      </c>
      <c r="AL40" s="257">
        <v>1510440.3951599998</v>
      </c>
      <c r="AM40" s="257">
        <v>1515225.7569499998</v>
      </c>
      <c r="AN40" s="257">
        <v>1516888.0929999999</v>
      </c>
      <c r="AO40" s="253">
        <v>1523724.44988</v>
      </c>
      <c r="AP40" s="257">
        <v>1522303.29908</v>
      </c>
      <c r="AQ40" s="257">
        <v>1523526.59084</v>
      </c>
      <c r="AR40" s="249">
        <v>1519820.8861099996</v>
      </c>
      <c r="AS40" s="253">
        <v>1537308.8098599997</v>
      </c>
      <c r="AT40" s="249">
        <v>1610267.5262</v>
      </c>
      <c r="AU40" s="249">
        <v>1612267.9664899998</v>
      </c>
      <c r="AV40" s="249">
        <v>1604788</v>
      </c>
      <c r="AW40" s="253">
        <v>1629868.5894999998</v>
      </c>
      <c r="AX40" s="249">
        <v>1629204.1328899998</v>
      </c>
      <c r="AY40" s="249">
        <v>1799117.40839</v>
      </c>
      <c r="AZ40" s="249">
        <v>1801289.0086000001</v>
      </c>
      <c r="BA40" s="253">
        <v>1920808.3251655463</v>
      </c>
      <c r="BB40" s="249">
        <v>2018047.1430866672</v>
      </c>
    </row>
    <row r="41" spans="1:54" s="68" customFormat="1" ht="13.5" customHeight="1">
      <c r="A41" s="240" t="s">
        <v>559</v>
      </c>
      <c r="B41" s="226"/>
      <c r="C41" s="275"/>
      <c r="D41" s="275"/>
      <c r="E41" s="275"/>
      <c r="F41" s="276"/>
      <c r="G41" s="276"/>
      <c r="H41" s="276"/>
      <c r="I41" s="275"/>
      <c r="J41" s="276"/>
      <c r="K41" s="276"/>
      <c r="L41" s="276"/>
      <c r="M41" s="277"/>
      <c r="N41" s="278"/>
      <c r="O41" s="278"/>
      <c r="P41" s="278"/>
      <c r="Q41" s="277"/>
      <c r="R41" s="278"/>
      <c r="S41" s="278"/>
      <c r="T41" s="278"/>
      <c r="U41" s="277"/>
      <c r="V41" s="276"/>
      <c r="W41" s="276"/>
      <c r="X41" s="276"/>
      <c r="Y41" s="277"/>
      <c r="Z41" s="276"/>
      <c r="AA41" s="276"/>
      <c r="AB41" s="276"/>
      <c r="AC41" s="279"/>
      <c r="AD41" s="280"/>
      <c r="AE41" s="280"/>
      <c r="AF41" s="280"/>
      <c r="AG41" s="281"/>
      <c r="AH41" s="280"/>
      <c r="AI41" s="280"/>
      <c r="AJ41" s="280"/>
      <c r="AK41" s="281"/>
      <c r="AL41" s="280"/>
      <c r="AM41" s="280"/>
      <c r="AN41" s="280"/>
      <c r="AO41" s="281"/>
      <c r="AP41" s="280"/>
      <c r="AQ41" s="280"/>
      <c r="AR41" s="280"/>
      <c r="AS41" s="281"/>
      <c r="AT41" s="280"/>
      <c r="AU41" s="280"/>
      <c r="AV41" s="280"/>
      <c r="AW41" s="281"/>
      <c r="AX41" s="280">
        <v>949809.26158999989</v>
      </c>
      <c r="AY41" s="280">
        <v>996931.20531999995</v>
      </c>
      <c r="AZ41" s="280">
        <v>965956.26674999995</v>
      </c>
      <c r="BA41" s="281">
        <v>794677.46321000019</v>
      </c>
      <c r="BB41" s="280">
        <v>790360.75693000003</v>
      </c>
    </row>
    <row r="42" spans="1:54" s="66" customFormat="1" ht="13.5" customHeight="1">
      <c r="A42" s="284" t="s">
        <v>71</v>
      </c>
      <c r="B42" s="267"/>
      <c r="C42" s="268">
        <v>212810</v>
      </c>
      <c r="D42" s="268">
        <v>366708</v>
      </c>
      <c r="E42" s="268">
        <v>453871</v>
      </c>
      <c r="F42" s="269">
        <v>458619</v>
      </c>
      <c r="G42" s="269">
        <v>461053.85391000001</v>
      </c>
      <c r="H42" s="269">
        <v>468970</v>
      </c>
      <c r="I42" s="268">
        <v>544801</v>
      </c>
      <c r="J42" s="269">
        <v>458619</v>
      </c>
      <c r="K42" s="269">
        <v>461053.85391000001</v>
      </c>
      <c r="L42" s="269">
        <v>468970</v>
      </c>
      <c r="M42" s="270">
        <v>536463</v>
      </c>
      <c r="N42" s="271">
        <v>528958</v>
      </c>
      <c r="O42" s="271">
        <v>536853</v>
      </c>
      <c r="P42" s="271">
        <v>542273</v>
      </c>
      <c r="Q42" s="270">
        <v>544842</v>
      </c>
      <c r="R42" s="271">
        <v>548910.50433999998</v>
      </c>
      <c r="S42" s="271">
        <v>634730</v>
      </c>
      <c r="T42" s="271">
        <v>1876523</v>
      </c>
      <c r="U42" s="270">
        <v>2002997</v>
      </c>
      <c r="V42" s="269">
        <v>2044335</v>
      </c>
      <c r="W42" s="269">
        <v>2064616</v>
      </c>
      <c r="X42" s="269">
        <v>2072164</v>
      </c>
      <c r="Y42" s="270">
        <v>2075301</v>
      </c>
      <c r="Z42" s="269">
        <v>2096648</v>
      </c>
      <c r="AA42" s="269">
        <v>2092875.4561899998</v>
      </c>
      <c r="AB42" s="269">
        <v>2093661.9237099998</v>
      </c>
      <c r="AC42" s="270">
        <v>2156521</v>
      </c>
      <c r="AD42" s="273">
        <v>2192331</v>
      </c>
      <c r="AE42" s="273">
        <v>2192332</v>
      </c>
      <c r="AF42" s="273">
        <v>2192333</v>
      </c>
      <c r="AG42" s="293">
        <v>2192334</v>
      </c>
      <c r="AH42" s="273">
        <v>2182360.57369</v>
      </c>
      <c r="AI42" s="273">
        <v>2171994.7375599998</v>
      </c>
      <c r="AJ42" s="273">
        <v>2222874</v>
      </c>
      <c r="AK42" s="293">
        <v>2071788.1148199998</v>
      </c>
      <c r="AL42" s="273">
        <v>2046363.7986899999</v>
      </c>
      <c r="AM42" s="273">
        <v>2023561.5351699998</v>
      </c>
      <c r="AN42" s="273">
        <v>2021982.5333699998</v>
      </c>
      <c r="AO42" s="293">
        <v>2072595.1028499999</v>
      </c>
      <c r="AP42" s="273">
        <v>2090642.2016099999</v>
      </c>
      <c r="AQ42" s="273">
        <v>2133594.1691999999</v>
      </c>
      <c r="AR42" s="273">
        <v>2167781.1857299996</v>
      </c>
      <c r="AS42" s="293">
        <v>2260295.4810199998</v>
      </c>
      <c r="AT42" s="273">
        <v>2328253.00202</v>
      </c>
      <c r="AU42" s="273">
        <v>2335540.2344200001</v>
      </c>
      <c r="AV42" s="273">
        <v>2378877.9552700003</v>
      </c>
      <c r="AW42" s="293">
        <v>2476242.3705699993</v>
      </c>
      <c r="AX42" s="273">
        <v>3494556.8408114994</v>
      </c>
      <c r="AY42" s="273">
        <v>3708201.6651518</v>
      </c>
      <c r="AZ42" s="273">
        <v>3652644.4071064959</v>
      </c>
      <c r="BA42" s="293">
        <v>3671141.1898164963</v>
      </c>
      <c r="BB42" s="273">
        <v>3732734.4490027679</v>
      </c>
    </row>
    <row r="43" spans="1:54" s="68" customFormat="1" ht="13.5" customHeight="1">
      <c r="A43" s="256"/>
      <c r="B43" s="226"/>
      <c r="C43" s="294"/>
      <c r="D43" s="294"/>
      <c r="E43" s="294"/>
      <c r="F43" s="295"/>
      <c r="G43" s="295"/>
      <c r="H43" s="295"/>
      <c r="I43" s="294"/>
      <c r="J43" s="295"/>
      <c r="K43" s="295"/>
      <c r="L43" s="295"/>
      <c r="M43" s="296"/>
      <c r="N43" s="297"/>
      <c r="O43" s="297"/>
      <c r="P43" s="297"/>
      <c r="Q43" s="296"/>
      <c r="R43" s="297"/>
      <c r="S43" s="297"/>
      <c r="T43" s="297"/>
      <c r="U43" s="296"/>
      <c r="V43" s="295"/>
      <c r="W43" s="295"/>
      <c r="X43" s="295"/>
      <c r="Y43" s="296"/>
      <c r="Z43" s="295"/>
      <c r="AA43" s="295"/>
      <c r="AB43" s="295"/>
      <c r="AC43" s="298"/>
      <c r="AD43" s="299"/>
      <c r="AE43" s="299"/>
      <c r="AF43" s="299"/>
      <c r="AG43" s="300"/>
      <c r="AH43" s="299"/>
      <c r="AI43" s="299"/>
      <c r="AJ43" s="299"/>
      <c r="AK43" s="300"/>
      <c r="AL43" s="299"/>
      <c r="AM43" s="299"/>
      <c r="AN43" s="299"/>
      <c r="AO43" s="300"/>
      <c r="AP43" s="299"/>
      <c r="AQ43" s="299"/>
      <c r="AR43" s="249"/>
      <c r="AS43" s="300"/>
      <c r="AT43" s="249"/>
      <c r="AU43" s="249"/>
      <c r="AV43" s="249"/>
      <c r="AW43" s="300"/>
      <c r="AX43" s="249"/>
      <c r="AY43" s="249"/>
      <c r="AZ43" s="249"/>
      <c r="BA43" s="300"/>
      <c r="BB43" s="249"/>
    </row>
    <row r="44" spans="1:54" s="66" customFormat="1" ht="13.5" customHeight="1">
      <c r="A44" s="284" t="s">
        <v>70</v>
      </c>
      <c r="B44" s="267"/>
      <c r="C44" s="301">
        <v>326114</v>
      </c>
      <c r="D44" s="301">
        <v>505942</v>
      </c>
      <c r="E44" s="301">
        <v>616760</v>
      </c>
      <c r="F44" s="302">
        <v>725140</v>
      </c>
      <c r="G44" s="302">
        <v>735894.70188000007</v>
      </c>
      <c r="H44" s="302">
        <v>745308</v>
      </c>
      <c r="I44" s="301">
        <v>1264469</v>
      </c>
      <c r="J44" s="302">
        <v>725140</v>
      </c>
      <c r="K44" s="302">
        <v>735894.70188000007</v>
      </c>
      <c r="L44" s="302">
        <v>745308</v>
      </c>
      <c r="M44" s="303">
        <v>1256131</v>
      </c>
      <c r="N44" s="304">
        <v>1317873</v>
      </c>
      <c r="O44" s="304">
        <v>1321133</v>
      </c>
      <c r="P44" s="304">
        <v>1353396</v>
      </c>
      <c r="Q44" s="303">
        <v>1328168</v>
      </c>
      <c r="R44" s="304">
        <v>1355470.9386400001</v>
      </c>
      <c r="S44" s="304">
        <v>1479238</v>
      </c>
      <c r="T44" s="304">
        <v>2377886</v>
      </c>
      <c r="U44" s="303">
        <v>2841937</v>
      </c>
      <c r="V44" s="302">
        <v>2700925</v>
      </c>
      <c r="W44" s="302">
        <v>2728297</v>
      </c>
      <c r="X44" s="302">
        <v>2776765.0870599998</v>
      </c>
      <c r="Y44" s="303">
        <v>2738159</v>
      </c>
      <c r="Z44" s="302">
        <v>3300963.0939199999</v>
      </c>
      <c r="AA44" s="302">
        <v>3280353.4561899998</v>
      </c>
      <c r="AB44" s="302">
        <v>3248781.1457699998</v>
      </c>
      <c r="AC44" s="303">
        <v>3211167</v>
      </c>
      <c r="AD44" s="305">
        <v>3242380</v>
      </c>
      <c r="AE44" s="305">
        <v>3185176</v>
      </c>
      <c r="AF44" s="305">
        <v>3241917</v>
      </c>
      <c r="AG44" s="306">
        <v>3209768</v>
      </c>
      <c r="AH44" s="305">
        <v>3249707.4758200003</v>
      </c>
      <c r="AI44" s="305">
        <v>3286775.2310299999</v>
      </c>
      <c r="AJ44" s="305">
        <v>3347662</v>
      </c>
      <c r="AK44" s="306">
        <v>3203997.5137999998</v>
      </c>
      <c r="AL44" s="305">
        <v>3252540.4474900002</v>
      </c>
      <c r="AM44" s="305">
        <v>3310358.8933999995</v>
      </c>
      <c r="AN44" s="305">
        <v>3365387.8406499997</v>
      </c>
      <c r="AO44" s="306">
        <v>3005820.1028499999</v>
      </c>
      <c r="AP44" s="305">
        <v>3023122.5264699999</v>
      </c>
      <c r="AQ44" s="305">
        <v>3146658.6898699999</v>
      </c>
      <c r="AR44" s="305">
        <v>3232623.5750899995</v>
      </c>
      <c r="AS44" s="306">
        <v>3527332.0186000001</v>
      </c>
      <c r="AT44" s="305">
        <v>3454611.5366399996</v>
      </c>
      <c r="AU44" s="305">
        <v>3865453.18444</v>
      </c>
      <c r="AV44" s="305">
        <v>3938484.2275299998</v>
      </c>
      <c r="AW44" s="306">
        <v>3910448.1727699991</v>
      </c>
      <c r="AX44" s="305">
        <v>4788612.7917714994</v>
      </c>
      <c r="AY44" s="305">
        <v>4750573.7969717998</v>
      </c>
      <c r="AZ44" s="305">
        <v>4822469.8077364955</v>
      </c>
      <c r="BA44" s="306">
        <v>5156359.6367364964</v>
      </c>
      <c r="BB44" s="305">
        <v>5143736.1304127686</v>
      </c>
    </row>
    <row r="45" spans="1:54" s="66" customFormat="1" ht="13.5" customHeight="1">
      <c r="A45" s="234"/>
      <c r="B45" s="226"/>
      <c r="C45" s="307"/>
      <c r="D45" s="307"/>
      <c r="E45" s="307"/>
      <c r="F45" s="308"/>
      <c r="G45" s="308"/>
      <c r="H45" s="308"/>
      <c r="I45" s="307"/>
      <c r="J45" s="308"/>
      <c r="K45" s="308"/>
      <c r="L45" s="308"/>
      <c r="M45" s="309"/>
      <c r="N45" s="310"/>
      <c r="O45" s="310"/>
      <c r="P45" s="310"/>
      <c r="Q45" s="309"/>
      <c r="R45" s="310"/>
      <c r="S45" s="310"/>
      <c r="T45" s="310"/>
      <c r="U45" s="309"/>
      <c r="V45" s="308"/>
      <c r="W45" s="308"/>
      <c r="X45" s="308"/>
      <c r="Y45" s="309"/>
      <c r="Z45" s="308"/>
      <c r="AA45" s="308"/>
      <c r="AB45" s="308"/>
      <c r="AC45" s="311"/>
      <c r="AD45" s="312"/>
      <c r="AE45" s="312"/>
      <c r="AF45" s="312"/>
      <c r="AG45" s="313"/>
      <c r="AH45" s="312"/>
      <c r="AI45" s="312"/>
      <c r="AJ45" s="312"/>
      <c r="AK45" s="313"/>
      <c r="AL45" s="312"/>
      <c r="AM45" s="312"/>
      <c r="AN45" s="312"/>
      <c r="AO45" s="313"/>
      <c r="AP45" s="312"/>
      <c r="AQ45" s="312"/>
      <c r="AR45" s="249"/>
      <c r="AS45" s="313"/>
      <c r="AT45" s="249"/>
      <c r="AU45" s="249"/>
      <c r="AV45" s="249"/>
      <c r="AW45" s="313"/>
      <c r="AX45" s="249"/>
      <c r="AY45" s="249"/>
      <c r="AZ45" s="249"/>
      <c r="BA45" s="313"/>
      <c r="BB45" s="249"/>
    </row>
    <row r="46" spans="1:54" s="66" customFormat="1" ht="13.5" customHeight="1">
      <c r="A46" s="234"/>
      <c r="B46" s="226"/>
      <c r="C46" s="307"/>
      <c r="D46" s="307"/>
      <c r="E46" s="307"/>
      <c r="F46" s="308"/>
      <c r="G46" s="308"/>
      <c r="H46" s="308"/>
      <c r="I46" s="307"/>
      <c r="J46" s="308"/>
      <c r="K46" s="308"/>
      <c r="L46" s="308"/>
      <c r="M46" s="309"/>
      <c r="N46" s="310"/>
      <c r="O46" s="310"/>
      <c r="P46" s="310"/>
      <c r="Q46" s="309"/>
      <c r="R46" s="310"/>
      <c r="S46" s="310"/>
      <c r="T46" s="310"/>
      <c r="U46" s="309"/>
      <c r="V46" s="308"/>
      <c r="W46" s="308"/>
      <c r="X46" s="308"/>
      <c r="Y46" s="309"/>
      <c r="Z46" s="308"/>
      <c r="AA46" s="308"/>
      <c r="AB46" s="308"/>
      <c r="AC46" s="311"/>
      <c r="AD46" s="312"/>
      <c r="AE46" s="312"/>
      <c r="AF46" s="312"/>
      <c r="AG46" s="313"/>
      <c r="AH46" s="312"/>
      <c r="AI46" s="312"/>
      <c r="AJ46" s="312"/>
      <c r="AK46" s="313"/>
      <c r="AL46" s="312"/>
      <c r="AM46" s="312"/>
      <c r="AN46" s="312"/>
      <c r="AO46" s="313"/>
      <c r="AP46" s="312"/>
      <c r="AQ46" s="312"/>
      <c r="AR46" s="249"/>
      <c r="AS46" s="313"/>
      <c r="AT46" s="249"/>
      <c r="AU46" s="249"/>
      <c r="AV46" s="249"/>
      <c r="AW46" s="313"/>
      <c r="AX46" s="249"/>
      <c r="AY46" s="249"/>
      <c r="AZ46" s="249"/>
      <c r="BA46" s="313"/>
      <c r="BB46" s="249"/>
    </row>
    <row r="47" spans="1:54" s="66" customFormat="1" ht="13.5" customHeight="1">
      <c r="A47" s="225" t="s">
        <v>69</v>
      </c>
      <c r="B47" s="226"/>
      <c r="C47" s="307"/>
      <c r="D47" s="307"/>
      <c r="E47" s="307"/>
      <c r="F47" s="308"/>
      <c r="G47" s="308"/>
      <c r="H47" s="308"/>
      <c r="I47" s="307"/>
      <c r="J47" s="308"/>
      <c r="K47" s="308"/>
      <c r="L47" s="308"/>
      <c r="M47" s="309"/>
      <c r="N47" s="310"/>
      <c r="O47" s="310"/>
      <c r="P47" s="310"/>
      <c r="Q47" s="309"/>
      <c r="R47" s="310"/>
      <c r="S47" s="310"/>
      <c r="T47" s="310"/>
      <c r="U47" s="309"/>
      <c r="V47" s="308"/>
      <c r="W47" s="308"/>
      <c r="X47" s="308"/>
      <c r="Y47" s="309"/>
      <c r="Z47" s="308"/>
      <c r="AA47" s="308"/>
      <c r="AB47" s="308"/>
      <c r="AC47" s="311"/>
      <c r="AD47" s="312"/>
      <c r="AE47" s="312"/>
      <c r="AF47" s="312"/>
      <c r="AG47" s="313"/>
      <c r="AH47" s="312"/>
      <c r="AI47" s="312"/>
      <c r="AJ47" s="312"/>
      <c r="AK47" s="313"/>
      <c r="AL47" s="312"/>
      <c r="AM47" s="312"/>
      <c r="AN47" s="312"/>
      <c r="AO47" s="313"/>
      <c r="AP47" s="312"/>
      <c r="AQ47" s="312"/>
      <c r="AR47" s="249"/>
      <c r="AS47" s="313"/>
      <c r="AT47" s="249"/>
      <c r="AU47" s="249"/>
      <c r="AV47" s="249"/>
      <c r="AW47" s="313"/>
      <c r="AX47" s="249"/>
      <c r="AY47" s="249"/>
      <c r="AZ47" s="249"/>
      <c r="BA47" s="313"/>
      <c r="BB47" s="249"/>
    </row>
    <row r="48" spans="1:54" s="66" customFormat="1" ht="13.5" customHeight="1">
      <c r="A48" s="234"/>
      <c r="B48" s="226"/>
      <c r="C48" s="307"/>
      <c r="D48" s="307"/>
      <c r="E48" s="307"/>
      <c r="F48" s="308"/>
      <c r="G48" s="308"/>
      <c r="H48" s="308"/>
      <c r="I48" s="307"/>
      <c r="J48" s="308"/>
      <c r="K48" s="308"/>
      <c r="L48" s="308"/>
      <c r="M48" s="309"/>
      <c r="N48" s="310"/>
      <c r="O48" s="310"/>
      <c r="P48" s="310"/>
      <c r="Q48" s="309"/>
      <c r="R48" s="310"/>
      <c r="S48" s="310"/>
      <c r="T48" s="310"/>
      <c r="U48" s="309"/>
      <c r="V48" s="308"/>
      <c r="W48" s="308"/>
      <c r="X48" s="308"/>
      <c r="Y48" s="309"/>
      <c r="Z48" s="308"/>
      <c r="AA48" s="308"/>
      <c r="AB48" s="308"/>
      <c r="AC48" s="311"/>
      <c r="AD48" s="312"/>
      <c r="AE48" s="312"/>
      <c r="AF48" s="312"/>
      <c r="AG48" s="313"/>
      <c r="AH48" s="312"/>
      <c r="AI48" s="312"/>
      <c r="AJ48" s="312"/>
      <c r="AK48" s="313"/>
      <c r="AL48" s="312"/>
      <c r="AM48" s="312"/>
      <c r="AN48" s="312"/>
      <c r="AO48" s="313"/>
      <c r="AP48" s="312"/>
      <c r="AQ48" s="312"/>
      <c r="AR48" s="249"/>
      <c r="AS48" s="313"/>
      <c r="AT48" s="249"/>
      <c r="AU48" s="249"/>
      <c r="AV48" s="249"/>
      <c r="AW48" s="313"/>
      <c r="AX48" s="249"/>
      <c r="AY48" s="249"/>
      <c r="AZ48" s="249"/>
      <c r="BA48" s="313"/>
      <c r="BB48" s="249"/>
    </row>
    <row r="49" spans="1:54" s="66" customFormat="1" ht="13.5" customHeight="1">
      <c r="A49" s="234" t="s">
        <v>68</v>
      </c>
      <c r="B49" s="226"/>
      <c r="C49" s="307"/>
      <c r="D49" s="307"/>
      <c r="E49" s="307"/>
      <c r="F49" s="308"/>
      <c r="G49" s="308"/>
      <c r="H49" s="308"/>
      <c r="I49" s="307"/>
      <c r="J49" s="308"/>
      <c r="K49" s="308"/>
      <c r="L49" s="308"/>
      <c r="M49" s="309"/>
      <c r="N49" s="310"/>
      <c r="O49" s="310"/>
      <c r="P49" s="310"/>
      <c r="Q49" s="309"/>
      <c r="R49" s="310"/>
      <c r="S49" s="310"/>
      <c r="T49" s="310"/>
      <c r="U49" s="309"/>
      <c r="V49" s="308"/>
      <c r="W49" s="308"/>
      <c r="X49" s="308"/>
      <c r="Y49" s="309"/>
      <c r="Z49" s="308"/>
      <c r="AA49" s="308"/>
      <c r="AB49" s="308"/>
      <c r="AC49" s="311"/>
      <c r="AD49" s="312"/>
      <c r="AE49" s="312"/>
      <c r="AF49" s="312"/>
      <c r="AG49" s="313"/>
      <c r="AH49" s="312"/>
      <c r="AI49" s="312"/>
      <c r="AJ49" s="312"/>
      <c r="AK49" s="313"/>
      <c r="AL49" s="312"/>
      <c r="AM49" s="312"/>
      <c r="AN49" s="312"/>
      <c r="AO49" s="313"/>
      <c r="AP49" s="312"/>
      <c r="AQ49" s="312"/>
      <c r="AR49" s="249"/>
      <c r="AS49" s="313"/>
      <c r="AT49" s="249"/>
      <c r="AU49" s="249"/>
      <c r="AV49" s="249"/>
      <c r="AW49" s="313"/>
      <c r="AX49" s="249"/>
      <c r="AY49" s="249"/>
      <c r="AZ49" s="249"/>
      <c r="BA49" s="313"/>
      <c r="BB49" s="249"/>
    </row>
    <row r="50" spans="1:54" s="66" customFormat="1" ht="13.5" customHeight="1">
      <c r="A50" s="255" t="s">
        <v>60</v>
      </c>
      <c r="B50" s="226"/>
      <c r="C50" s="243">
        <v>8805</v>
      </c>
      <c r="D50" s="243">
        <v>36178</v>
      </c>
      <c r="E50" s="243">
        <v>52611</v>
      </c>
      <c r="F50" s="245">
        <v>28282</v>
      </c>
      <c r="G50" s="245">
        <v>36791</v>
      </c>
      <c r="H50" s="245">
        <v>40668</v>
      </c>
      <c r="I50" s="243">
        <v>39424</v>
      </c>
      <c r="J50" s="245">
        <v>28282</v>
      </c>
      <c r="K50" s="245">
        <v>36791</v>
      </c>
      <c r="L50" s="245">
        <v>40668</v>
      </c>
      <c r="M50" s="246">
        <v>39424</v>
      </c>
      <c r="N50" s="247">
        <v>49781</v>
      </c>
      <c r="O50" s="247">
        <v>34122</v>
      </c>
      <c r="P50" s="247">
        <v>35838</v>
      </c>
      <c r="Q50" s="246">
        <v>35164</v>
      </c>
      <c r="R50" s="247">
        <v>24206.16214</v>
      </c>
      <c r="S50" s="247">
        <v>24322</v>
      </c>
      <c r="T50" s="247">
        <v>34292</v>
      </c>
      <c r="U50" s="246">
        <v>36115</v>
      </c>
      <c r="V50" s="245">
        <v>46226</v>
      </c>
      <c r="W50" s="245">
        <v>89817</v>
      </c>
      <c r="X50" s="254">
        <v>99967</v>
      </c>
      <c r="Y50" s="246">
        <v>88332</v>
      </c>
      <c r="Z50" s="245">
        <v>100317.07871</v>
      </c>
      <c r="AA50" s="245">
        <v>34043</v>
      </c>
      <c r="AB50" s="254">
        <v>25932.684489999996</v>
      </c>
      <c r="AC50" s="248">
        <v>73432</v>
      </c>
      <c r="AD50" s="249">
        <v>73279</v>
      </c>
      <c r="AE50" s="249">
        <v>75223</v>
      </c>
      <c r="AF50" s="249">
        <v>76256</v>
      </c>
      <c r="AG50" s="250">
        <v>78264</v>
      </c>
      <c r="AH50" s="249">
        <v>75690.419660000014</v>
      </c>
      <c r="AI50" s="249">
        <v>80031.789689999991</v>
      </c>
      <c r="AJ50" s="249">
        <v>80285</v>
      </c>
      <c r="AK50" s="250">
        <v>188422.99374000003</v>
      </c>
      <c r="AL50" s="249">
        <v>186889</v>
      </c>
      <c r="AM50" s="249">
        <v>196710</v>
      </c>
      <c r="AN50" s="249">
        <v>194610</v>
      </c>
      <c r="AO50" s="250">
        <v>147992</v>
      </c>
      <c r="AP50" s="249">
        <v>301672.08097000001</v>
      </c>
      <c r="AQ50" s="249">
        <v>308378.03258</v>
      </c>
      <c r="AR50" s="249">
        <v>307466.01989</v>
      </c>
      <c r="AS50" s="250">
        <v>315640.61121</v>
      </c>
      <c r="AT50" s="249">
        <v>308082.64464000001</v>
      </c>
      <c r="AU50" s="249">
        <v>312880.34807999997</v>
      </c>
      <c r="AV50" s="249">
        <v>326378.50394000002</v>
      </c>
      <c r="AW50" s="250">
        <v>216213.78278000001</v>
      </c>
      <c r="AX50" s="249">
        <v>217896.57135000001</v>
      </c>
      <c r="AY50" s="249">
        <v>210685.29651000001</v>
      </c>
      <c r="AZ50" s="249">
        <v>219997.51924999998</v>
      </c>
      <c r="BA50" s="250">
        <v>208495.70782000001</v>
      </c>
      <c r="BB50" s="249">
        <v>59040.904450000002</v>
      </c>
    </row>
    <row r="51" spans="1:54" s="66" customFormat="1" ht="13.5" customHeight="1">
      <c r="A51" s="255" t="s">
        <v>399</v>
      </c>
      <c r="B51" s="226"/>
      <c r="C51" s="243"/>
      <c r="D51" s="243"/>
      <c r="E51" s="243"/>
      <c r="F51" s="245"/>
      <c r="G51" s="245"/>
      <c r="H51" s="245"/>
      <c r="I51" s="243"/>
      <c r="J51" s="245"/>
      <c r="K51" s="245"/>
      <c r="L51" s="245"/>
      <c r="M51" s="246"/>
      <c r="N51" s="247"/>
      <c r="O51" s="247"/>
      <c r="P51" s="247"/>
      <c r="Q51" s="246"/>
      <c r="R51" s="247"/>
      <c r="S51" s="247"/>
      <c r="T51" s="247"/>
      <c r="U51" s="246"/>
      <c r="V51" s="245"/>
      <c r="W51" s="245"/>
      <c r="X51" s="254"/>
      <c r="Y51" s="246"/>
      <c r="Z51" s="245"/>
      <c r="AA51" s="245"/>
      <c r="AB51" s="254"/>
      <c r="AC51" s="248"/>
      <c r="AD51" s="249"/>
      <c r="AE51" s="249"/>
      <c r="AF51" s="249"/>
      <c r="AG51" s="250"/>
      <c r="AH51" s="249"/>
      <c r="AI51" s="249"/>
      <c r="AJ51" s="249"/>
      <c r="AK51" s="250"/>
      <c r="AL51" s="249"/>
      <c r="AM51" s="249"/>
      <c r="AN51" s="249"/>
      <c r="AO51" s="250"/>
      <c r="AP51" s="249"/>
      <c r="AQ51" s="249"/>
      <c r="AR51" s="249"/>
      <c r="AS51" s="313">
        <v>606.13520999999992</v>
      </c>
      <c r="AT51" s="249">
        <v>642.45180000000005</v>
      </c>
      <c r="AU51" s="249">
        <v>610.01762000000008</v>
      </c>
      <c r="AV51" s="249">
        <v>610.01761999999997</v>
      </c>
      <c r="AW51" s="313">
        <v>610.01761999999997</v>
      </c>
      <c r="AX51" s="249">
        <v>103561.99870000001</v>
      </c>
      <c r="AY51" s="249">
        <v>112240.87393000002</v>
      </c>
      <c r="AZ51" s="249">
        <v>110886.91892000001</v>
      </c>
      <c r="BA51" s="313">
        <v>110711.58658000002</v>
      </c>
      <c r="BB51" s="249">
        <v>92853</v>
      </c>
    </row>
    <row r="52" spans="1:54" s="66" customFormat="1" ht="13.5" customHeight="1">
      <c r="A52" s="255" t="s">
        <v>59</v>
      </c>
      <c r="B52" s="226"/>
      <c r="C52" s="244">
        <v>933</v>
      </c>
      <c r="D52" s="244">
        <v>4491</v>
      </c>
      <c r="E52" s="244">
        <v>0</v>
      </c>
      <c r="F52" s="228"/>
      <c r="G52" s="228">
        <v>123</v>
      </c>
      <c r="H52" s="228">
        <v>41</v>
      </c>
      <c r="I52" s="244">
        <v>13</v>
      </c>
      <c r="J52" s="228"/>
      <c r="K52" s="228">
        <v>123</v>
      </c>
      <c r="L52" s="228">
        <v>41</v>
      </c>
      <c r="M52" s="246">
        <v>13</v>
      </c>
      <c r="N52" s="230">
        <v>0</v>
      </c>
      <c r="O52" s="230">
        <v>0</v>
      </c>
      <c r="P52" s="230">
        <v>410</v>
      </c>
      <c r="Q52" s="251">
        <v>507</v>
      </c>
      <c r="R52" s="230">
        <v>455.97931</v>
      </c>
      <c r="S52" s="230">
        <v>522</v>
      </c>
      <c r="T52" s="247">
        <v>0</v>
      </c>
      <c r="U52" s="251">
        <v>70</v>
      </c>
      <c r="V52" s="228">
        <v>226</v>
      </c>
      <c r="W52" s="228">
        <v>0</v>
      </c>
      <c r="X52" s="245">
        <v>10</v>
      </c>
      <c r="Y52" s="251">
        <v>127</v>
      </c>
      <c r="Z52" s="245">
        <v>200.5128</v>
      </c>
      <c r="AA52" s="245">
        <v>0</v>
      </c>
      <c r="AB52" s="245">
        <v>3.2769299999999997</v>
      </c>
      <c r="AC52" s="252">
        <v>0</v>
      </c>
      <c r="AD52" s="249">
        <v>1</v>
      </c>
      <c r="AE52" s="249">
        <v>0</v>
      </c>
      <c r="AF52" s="249">
        <v>0</v>
      </c>
      <c r="AG52" s="253">
        <v>0</v>
      </c>
      <c r="AH52" s="249">
        <v>0</v>
      </c>
      <c r="AI52" s="249">
        <v>0</v>
      </c>
      <c r="AJ52" s="249">
        <v>0</v>
      </c>
      <c r="AK52" s="253">
        <v>0</v>
      </c>
      <c r="AL52" s="249">
        <v>25</v>
      </c>
      <c r="AM52" s="249">
        <v>397</v>
      </c>
      <c r="AN52" s="249">
        <v>219</v>
      </c>
      <c r="AO52" s="253">
        <v>252</v>
      </c>
      <c r="AP52" s="249">
        <v>303.23928000000001</v>
      </c>
      <c r="AQ52" s="249">
        <v>65.927109999999999</v>
      </c>
      <c r="AR52" s="249">
        <v>147.07981000000001</v>
      </c>
      <c r="AS52" s="253">
        <v>0</v>
      </c>
      <c r="AT52" s="249">
        <v>22.51727</v>
      </c>
      <c r="AU52" s="249">
        <v>0</v>
      </c>
      <c r="AV52" s="249">
        <v>0</v>
      </c>
      <c r="AW52" s="253">
        <v>170.21505999999999</v>
      </c>
      <c r="AX52" s="249">
        <v>99.635360000000006</v>
      </c>
      <c r="AY52" s="249">
        <v>150.98676</v>
      </c>
      <c r="AZ52" s="249">
        <v>10.12121</v>
      </c>
      <c r="BA52" s="253">
        <v>145.49096</v>
      </c>
      <c r="BB52" s="249">
        <v>0</v>
      </c>
    </row>
    <row r="53" spans="1:54" s="66" customFormat="1" ht="13.5" customHeight="1">
      <c r="A53" s="255" t="s">
        <v>67</v>
      </c>
      <c r="B53" s="226"/>
      <c r="C53" s="244">
        <v>25494</v>
      </c>
      <c r="D53" s="244">
        <v>28938</v>
      </c>
      <c r="E53" s="244">
        <v>46773</v>
      </c>
      <c r="F53" s="228">
        <v>44057</v>
      </c>
      <c r="G53" s="228">
        <v>34679</v>
      </c>
      <c r="H53" s="228">
        <v>35104</v>
      </c>
      <c r="I53" s="244">
        <v>44239</v>
      </c>
      <c r="J53" s="228">
        <v>44057</v>
      </c>
      <c r="K53" s="228">
        <v>34679</v>
      </c>
      <c r="L53" s="228">
        <v>35104</v>
      </c>
      <c r="M53" s="246">
        <v>44239</v>
      </c>
      <c r="N53" s="230">
        <v>36382</v>
      </c>
      <c r="O53" s="230">
        <v>41136</v>
      </c>
      <c r="P53" s="230">
        <v>41781</v>
      </c>
      <c r="Q53" s="251">
        <v>41022</v>
      </c>
      <c r="R53" s="230">
        <v>41810.81177</v>
      </c>
      <c r="S53" s="230">
        <v>48878</v>
      </c>
      <c r="T53" s="247">
        <v>52917</v>
      </c>
      <c r="U53" s="251">
        <v>75441</v>
      </c>
      <c r="V53" s="228">
        <v>64679</v>
      </c>
      <c r="W53" s="228">
        <v>61824</v>
      </c>
      <c r="X53" s="245">
        <v>72154</v>
      </c>
      <c r="Y53" s="251">
        <v>70997</v>
      </c>
      <c r="Z53" s="245">
        <v>83344</v>
      </c>
      <c r="AA53" s="245">
        <v>82259</v>
      </c>
      <c r="AB53" s="245">
        <v>79371.766759999984</v>
      </c>
      <c r="AC53" s="252">
        <v>104312</v>
      </c>
      <c r="AD53" s="249">
        <v>88927</v>
      </c>
      <c r="AE53" s="249">
        <v>86426</v>
      </c>
      <c r="AF53" s="249">
        <v>90624</v>
      </c>
      <c r="AG53" s="253">
        <v>105172</v>
      </c>
      <c r="AH53" s="249">
        <v>86343.996369999993</v>
      </c>
      <c r="AI53" s="249">
        <v>93920.517569999996</v>
      </c>
      <c r="AJ53" s="249">
        <v>91137</v>
      </c>
      <c r="AK53" s="253">
        <v>104517.29177000001</v>
      </c>
      <c r="AL53" s="249">
        <v>102298</v>
      </c>
      <c r="AM53" s="249">
        <v>106906</v>
      </c>
      <c r="AN53" s="249">
        <v>106418</v>
      </c>
      <c r="AO53" s="253">
        <v>143050</v>
      </c>
      <c r="AP53" s="249">
        <v>139615.14416</v>
      </c>
      <c r="AQ53" s="249">
        <v>144186.86997999999</v>
      </c>
      <c r="AR53" s="249">
        <v>137438.81043000001</v>
      </c>
      <c r="AS53" s="253">
        <v>148484.84385</v>
      </c>
      <c r="AT53" s="249">
        <v>143246.99436000001</v>
      </c>
      <c r="AU53" s="249">
        <v>162611.09267000001</v>
      </c>
      <c r="AV53" s="249">
        <v>162031.71194000001</v>
      </c>
      <c r="AW53" s="253">
        <v>193944.71815</v>
      </c>
      <c r="AX53" s="249">
        <v>172710.29698000001</v>
      </c>
      <c r="AY53" s="249">
        <v>173845.60294000004</v>
      </c>
      <c r="AZ53" s="249">
        <v>158308.78425999999</v>
      </c>
      <c r="BA53" s="253">
        <v>190441.45840999996</v>
      </c>
      <c r="BB53" s="249">
        <v>178578.23267000006</v>
      </c>
    </row>
    <row r="54" spans="1:54" s="66" customFormat="1" ht="13.5" customHeight="1">
      <c r="A54" s="255" t="s">
        <v>66</v>
      </c>
      <c r="B54" s="226"/>
      <c r="C54" s="244">
        <v>25373</v>
      </c>
      <c r="D54" s="244">
        <v>29397</v>
      </c>
      <c r="E54" s="244">
        <v>35481</v>
      </c>
      <c r="F54" s="228">
        <v>34713</v>
      </c>
      <c r="G54" s="228">
        <v>35347</v>
      </c>
      <c r="H54" s="228">
        <v>41410</v>
      </c>
      <c r="I54" s="244">
        <v>40858</v>
      </c>
      <c r="J54" s="228">
        <v>34713</v>
      </c>
      <c r="K54" s="228">
        <v>35347</v>
      </c>
      <c r="L54" s="228">
        <v>41410</v>
      </c>
      <c r="M54" s="246">
        <v>40858</v>
      </c>
      <c r="N54" s="230">
        <v>30948</v>
      </c>
      <c r="O54" s="230">
        <v>38477</v>
      </c>
      <c r="P54" s="230">
        <v>44378</v>
      </c>
      <c r="Q54" s="251">
        <v>34318</v>
      </c>
      <c r="R54" s="230">
        <v>34852.238239999999</v>
      </c>
      <c r="S54" s="230">
        <v>37721</v>
      </c>
      <c r="T54" s="247">
        <v>54684</v>
      </c>
      <c r="U54" s="251">
        <v>43000</v>
      </c>
      <c r="V54" s="228">
        <v>51439</v>
      </c>
      <c r="W54" s="228">
        <v>59266</v>
      </c>
      <c r="X54" s="245">
        <v>67643</v>
      </c>
      <c r="Y54" s="251">
        <v>43102</v>
      </c>
      <c r="Z54" s="245">
        <v>51726</v>
      </c>
      <c r="AA54" s="245">
        <v>61421</v>
      </c>
      <c r="AB54" s="245">
        <v>66495.178019999992</v>
      </c>
      <c r="AC54" s="252">
        <v>49447</v>
      </c>
      <c r="AD54" s="249">
        <v>58020</v>
      </c>
      <c r="AE54" s="249">
        <v>67933</v>
      </c>
      <c r="AF54" s="249">
        <v>71129</v>
      </c>
      <c r="AG54" s="253">
        <v>53946</v>
      </c>
      <c r="AH54" s="249">
        <v>61075.934989999994</v>
      </c>
      <c r="AI54" s="249">
        <v>76294.649850000016</v>
      </c>
      <c r="AJ54" s="249">
        <v>91788</v>
      </c>
      <c r="AK54" s="253">
        <v>83890.485090000002</v>
      </c>
      <c r="AL54" s="249">
        <v>73709</v>
      </c>
      <c r="AM54" s="249">
        <v>85870</v>
      </c>
      <c r="AN54" s="249">
        <v>101951</v>
      </c>
      <c r="AO54" s="253">
        <v>93246</v>
      </c>
      <c r="AP54" s="249">
        <v>83086.76397</v>
      </c>
      <c r="AQ54" s="249">
        <v>95901.849270000021</v>
      </c>
      <c r="AR54" s="249">
        <v>112352.55058</v>
      </c>
      <c r="AS54" s="253">
        <v>100353.91039</v>
      </c>
      <c r="AT54" s="249">
        <v>96315.838939999972</v>
      </c>
      <c r="AU54" s="249">
        <v>122934.37896999999</v>
      </c>
      <c r="AV54" s="249">
        <v>137758.21101</v>
      </c>
      <c r="AW54" s="253">
        <v>128715.28342000001</v>
      </c>
      <c r="AX54" s="249">
        <v>106577.59734999998</v>
      </c>
      <c r="AY54" s="249">
        <v>136905.53607999999</v>
      </c>
      <c r="AZ54" s="249">
        <v>151620.23388999997</v>
      </c>
      <c r="BA54" s="253">
        <v>139170.76989</v>
      </c>
      <c r="BB54" s="249">
        <v>108911.41813999998</v>
      </c>
    </row>
    <row r="55" spans="1:54" s="66" customFormat="1" ht="13.5" customHeight="1">
      <c r="A55" s="255" t="s">
        <v>65</v>
      </c>
      <c r="B55" s="226"/>
      <c r="C55" s="244">
        <v>4785</v>
      </c>
      <c r="D55" s="244">
        <v>7209</v>
      </c>
      <c r="E55" s="244">
        <v>10796</v>
      </c>
      <c r="F55" s="228">
        <v>11020</v>
      </c>
      <c r="G55" s="228">
        <v>15405</v>
      </c>
      <c r="H55" s="228">
        <v>15837</v>
      </c>
      <c r="I55" s="244">
        <v>970</v>
      </c>
      <c r="J55" s="228">
        <v>11020</v>
      </c>
      <c r="K55" s="228">
        <v>15405</v>
      </c>
      <c r="L55" s="228">
        <v>15837</v>
      </c>
      <c r="M55" s="246">
        <v>970</v>
      </c>
      <c r="N55" s="230">
        <v>4448</v>
      </c>
      <c r="O55" s="230">
        <v>5316</v>
      </c>
      <c r="P55" s="230">
        <v>9352</v>
      </c>
      <c r="Q55" s="251">
        <v>2496</v>
      </c>
      <c r="R55" s="230">
        <v>7868.1453300000003</v>
      </c>
      <c r="S55" s="230">
        <v>8464</v>
      </c>
      <c r="T55" s="247">
        <v>2850</v>
      </c>
      <c r="U55" s="251">
        <v>1011</v>
      </c>
      <c r="V55" s="228">
        <v>1012</v>
      </c>
      <c r="W55" s="228">
        <v>276</v>
      </c>
      <c r="X55" s="245">
        <v>142</v>
      </c>
      <c r="Y55" s="251">
        <v>29</v>
      </c>
      <c r="Z55" s="245">
        <v>0</v>
      </c>
      <c r="AA55" s="245">
        <v>0</v>
      </c>
      <c r="AB55" s="245">
        <v>0</v>
      </c>
      <c r="AC55" s="252">
        <v>0</v>
      </c>
      <c r="AD55" s="249">
        <v>0</v>
      </c>
      <c r="AE55" s="249">
        <v>0</v>
      </c>
      <c r="AF55" s="249">
        <v>0</v>
      </c>
      <c r="AG55" s="253">
        <v>0</v>
      </c>
      <c r="AH55" s="249">
        <v>0</v>
      </c>
      <c r="AI55" s="249">
        <v>588</v>
      </c>
      <c r="AJ55" s="249">
        <v>934</v>
      </c>
      <c r="AK55" s="253">
        <v>0</v>
      </c>
      <c r="AL55" s="249">
        <v>2215</v>
      </c>
      <c r="AM55" s="249">
        <v>4646</v>
      </c>
      <c r="AN55" s="249">
        <v>1471</v>
      </c>
      <c r="AO55" s="253">
        <v>0</v>
      </c>
      <c r="AP55" s="249">
        <v>5565.2402699999993</v>
      </c>
      <c r="AQ55" s="249">
        <v>3140.8668199999997</v>
      </c>
      <c r="AR55" s="249">
        <v>3776.1707500000098</v>
      </c>
      <c r="AS55" s="253">
        <v>58.665939999997605</v>
      </c>
      <c r="AT55" s="249">
        <v>9248.9739199999985</v>
      </c>
      <c r="AU55" s="249">
        <v>11631.141480000002</v>
      </c>
      <c r="AV55" s="249">
        <v>10515.97616</v>
      </c>
      <c r="AW55" s="253">
        <v>938.12547000000598</v>
      </c>
      <c r="AX55" s="249">
        <v>10715.867839999999</v>
      </c>
      <c r="AY55" s="249">
        <v>7422.5350400000061</v>
      </c>
      <c r="AZ55" s="249">
        <v>13262.778690000001</v>
      </c>
      <c r="BA55" s="253">
        <v>447.72775999999044</v>
      </c>
      <c r="BB55" s="249">
        <v>0</v>
      </c>
    </row>
    <row r="56" spans="1:54" s="66" customFormat="1" ht="13.5" customHeight="1">
      <c r="A56" s="255" t="s">
        <v>101</v>
      </c>
      <c r="B56" s="226"/>
      <c r="C56" s="243">
        <v>1318</v>
      </c>
      <c r="D56" s="243">
        <v>1318</v>
      </c>
      <c r="E56" s="243">
        <v>1318</v>
      </c>
      <c r="F56" s="245">
        <v>623</v>
      </c>
      <c r="G56" s="245">
        <v>598</v>
      </c>
      <c r="H56" s="245">
        <v>590</v>
      </c>
      <c r="I56" s="243">
        <v>0</v>
      </c>
      <c r="J56" s="245">
        <v>623</v>
      </c>
      <c r="K56" s="245">
        <v>598</v>
      </c>
      <c r="L56" s="245">
        <v>590</v>
      </c>
      <c r="M56" s="246">
        <v>0</v>
      </c>
      <c r="N56" s="230">
        <v>0</v>
      </c>
      <c r="O56" s="230">
        <v>0</v>
      </c>
      <c r="P56" s="230">
        <v>0</v>
      </c>
      <c r="Q56" s="246">
        <v>0</v>
      </c>
      <c r="R56" s="230">
        <v>0</v>
      </c>
      <c r="S56" s="230">
        <v>0</v>
      </c>
      <c r="T56" s="247">
        <v>0</v>
      </c>
      <c r="U56" s="246">
        <v>0</v>
      </c>
      <c r="V56" s="228">
        <v>0</v>
      </c>
      <c r="W56" s="228"/>
      <c r="X56" s="245">
        <v>0</v>
      </c>
      <c r="Y56" s="246">
        <v>0</v>
      </c>
      <c r="Z56" s="245">
        <v>0</v>
      </c>
      <c r="AA56" s="245">
        <v>0</v>
      </c>
      <c r="AB56" s="245">
        <v>0</v>
      </c>
      <c r="AC56" s="248">
        <v>0</v>
      </c>
      <c r="AD56" s="249">
        <v>0</v>
      </c>
      <c r="AE56" s="249">
        <v>0</v>
      </c>
      <c r="AF56" s="249">
        <v>0</v>
      </c>
      <c r="AG56" s="250">
        <v>0</v>
      </c>
      <c r="AH56" s="249">
        <v>0</v>
      </c>
      <c r="AI56" s="249">
        <v>0</v>
      </c>
      <c r="AJ56" s="249">
        <v>0</v>
      </c>
      <c r="AK56" s="250">
        <v>0</v>
      </c>
      <c r="AL56" s="249">
        <v>0</v>
      </c>
      <c r="AM56" s="249">
        <v>0</v>
      </c>
      <c r="AN56" s="249">
        <v>0</v>
      </c>
      <c r="AO56" s="250">
        <v>0</v>
      </c>
      <c r="AP56" s="249"/>
      <c r="AQ56" s="249"/>
      <c r="AR56" s="249"/>
      <c r="AS56" s="250">
        <v>0</v>
      </c>
      <c r="AT56" s="249"/>
      <c r="AU56" s="249"/>
      <c r="AV56" s="249"/>
      <c r="AW56" s="250"/>
      <c r="AX56" s="249"/>
      <c r="AY56" s="249"/>
      <c r="AZ56" s="249"/>
      <c r="BA56" s="250"/>
      <c r="BB56" s="249"/>
    </row>
    <row r="57" spans="1:54" s="66" customFormat="1" ht="13.5" customHeight="1">
      <c r="A57" s="255" t="s">
        <v>57</v>
      </c>
      <c r="B57" s="226"/>
      <c r="C57" s="243">
        <v>12657</v>
      </c>
      <c r="D57" s="243">
        <v>26463</v>
      </c>
      <c r="E57" s="243">
        <v>25341</v>
      </c>
      <c r="F57" s="245">
        <v>26711.66187</v>
      </c>
      <c r="G57" s="245">
        <v>25803</v>
      </c>
      <c r="H57" s="245">
        <v>23433</v>
      </c>
      <c r="I57" s="243">
        <v>19682</v>
      </c>
      <c r="J57" s="245">
        <v>26711.66187</v>
      </c>
      <c r="K57" s="245">
        <v>25803</v>
      </c>
      <c r="L57" s="245">
        <v>23433</v>
      </c>
      <c r="M57" s="246">
        <v>19682</v>
      </c>
      <c r="N57" s="247">
        <v>20204</v>
      </c>
      <c r="O57" s="247">
        <v>12847</v>
      </c>
      <c r="P57" s="247">
        <v>11125</v>
      </c>
      <c r="Q57" s="246">
        <v>11736</v>
      </c>
      <c r="R57" s="247">
        <v>13204.618990000001</v>
      </c>
      <c r="S57" s="247">
        <v>14477</v>
      </c>
      <c r="T57" s="247">
        <v>31887</v>
      </c>
      <c r="U57" s="246">
        <v>27216</v>
      </c>
      <c r="V57" s="245">
        <v>30944</v>
      </c>
      <c r="W57" s="245">
        <v>34021</v>
      </c>
      <c r="X57" s="245">
        <v>33651</v>
      </c>
      <c r="Y57" s="246">
        <v>30463</v>
      </c>
      <c r="Z57" s="245">
        <v>29869</v>
      </c>
      <c r="AA57" s="245">
        <v>29244</v>
      </c>
      <c r="AB57" s="245">
        <v>29473.76899</v>
      </c>
      <c r="AC57" s="248">
        <v>23753</v>
      </c>
      <c r="AD57" s="249">
        <v>23772</v>
      </c>
      <c r="AE57" s="249">
        <v>24795</v>
      </c>
      <c r="AF57" s="249">
        <v>27614</v>
      </c>
      <c r="AG57" s="250">
        <v>24017</v>
      </c>
      <c r="AH57" s="249">
        <v>56303.334350000005</v>
      </c>
      <c r="AI57" s="249">
        <v>25607</v>
      </c>
      <c r="AJ57" s="249">
        <v>26451</v>
      </c>
      <c r="AK57" s="250">
        <v>24949.174850000003</v>
      </c>
      <c r="AL57" s="249">
        <v>25861</v>
      </c>
      <c r="AM57" s="249">
        <v>24220</v>
      </c>
      <c r="AN57" s="249">
        <v>24250</v>
      </c>
      <c r="AO57" s="250">
        <v>24304</v>
      </c>
      <c r="AP57" s="249">
        <v>27771.872219999997</v>
      </c>
      <c r="AQ57" s="249">
        <v>23481.034350000002</v>
      </c>
      <c r="AR57" s="249">
        <v>24468.774010000001</v>
      </c>
      <c r="AS57" s="250">
        <v>30575.311079999999</v>
      </c>
      <c r="AT57" s="249">
        <v>27656.059209999999</v>
      </c>
      <c r="AU57" s="249">
        <v>24825.86678</v>
      </c>
      <c r="AV57" s="249">
        <v>24874.541300000001</v>
      </c>
      <c r="AW57" s="250">
        <v>29404.802239999997</v>
      </c>
      <c r="AX57" s="249">
        <v>27431.746909999998</v>
      </c>
      <c r="AY57" s="249">
        <v>28138.795470000001</v>
      </c>
      <c r="AZ57" s="249">
        <v>27595.847039999997</v>
      </c>
      <c r="BA57" s="250">
        <v>30996.150910000004</v>
      </c>
      <c r="BB57" s="249">
        <v>28533</v>
      </c>
    </row>
    <row r="58" spans="1:54" s="66" customFormat="1" ht="13.5" customHeight="1">
      <c r="A58" s="255" t="s">
        <v>64</v>
      </c>
      <c r="B58" s="226"/>
      <c r="C58" s="243">
        <v>4902</v>
      </c>
      <c r="D58" s="243">
        <v>743</v>
      </c>
      <c r="E58" s="243">
        <v>0</v>
      </c>
      <c r="F58" s="245">
        <v>0</v>
      </c>
      <c r="G58" s="245">
        <v>0</v>
      </c>
      <c r="H58" s="245">
        <v>35000</v>
      </c>
      <c r="I58" s="243"/>
      <c r="J58" s="245">
        <v>0</v>
      </c>
      <c r="K58" s="245">
        <v>0</v>
      </c>
      <c r="L58" s="245">
        <v>35000</v>
      </c>
      <c r="M58" s="246">
        <v>0</v>
      </c>
      <c r="N58" s="247">
        <v>0</v>
      </c>
      <c r="O58" s="247">
        <v>0</v>
      </c>
      <c r="P58" s="247">
        <v>0</v>
      </c>
      <c r="Q58" s="246">
        <v>0</v>
      </c>
      <c r="R58" s="247">
        <v>0</v>
      </c>
      <c r="S58" s="247">
        <v>0</v>
      </c>
      <c r="T58" s="247">
        <v>0</v>
      </c>
      <c r="U58" s="246">
        <v>0</v>
      </c>
      <c r="V58" s="245">
        <v>0</v>
      </c>
      <c r="W58" s="245"/>
      <c r="X58" s="245">
        <v>0</v>
      </c>
      <c r="Y58" s="246">
        <v>0</v>
      </c>
      <c r="Z58" s="245">
        <v>0</v>
      </c>
      <c r="AA58" s="245">
        <v>0</v>
      </c>
      <c r="AB58" s="245">
        <v>0</v>
      </c>
      <c r="AC58" s="248">
        <v>0</v>
      </c>
      <c r="AD58" s="249">
        <v>0</v>
      </c>
      <c r="AE58" s="249">
        <v>0</v>
      </c>
      <c r="AF58" s="249">
        <v>0</v>
      </c>
      <c r="AG58" s="250">
        <v>0</v>
      </c>
      <c r="AH58" s="249">
        <v>0</v>
      </c>
      <c r="AI58" s="249">
        <v>0</v>
      </c>
      <c r="AJ58" s="249">
        <v>0</v>
      </c>
      <c r="AK58" s="250">
        <v>0</v>
      </c>
      <c r="AL58" s="249">
        <v>0</v>
      </c>
      <c r="AM58" s="249">
        <v>0</v>
      </c>
      <c r="AN58" s="249">
        <v>0</v>
      </c>
      <c r="AO58" s="250">
        <v>0</v>
      </c>
      <c r="AP58" s="249"/>
      <c r="AQ58" s="249"/>
      <c r="AR58" s="249"/>
      <c r="AS58" s="250">
        <v>0</v>
      </c>
      <c r="AT58" s="249"/>
      <c r="AU58" s="249"/>
      <c r="AV58" s="249"/>
      <c r="AW58" s="250"/>
      <c r="AX58" s="249"/>
      <c r="AY58" s="249"/>
      <c r="AZ58" s="249"/>
      <c r="BA58" s="250"/>
      <c r="BB58" s="249"/>
    </row>
    <row r="59" spans="1:54" s="66" customFormat="1" ht="13.5" customHeight="1">
      <c r="A59" s="255" t="s">
        <v>54</v>
      </c>
      <c r="B59" s="226"/>
      <c r="C59" s="244">
        <v>5317</v>
      </c>
      <c r="D59" s="244">
        <v>14419</v>
      </c>
      <c r="E59" s="244">
        <v>21112</v>
      </c>
      <c r="F59" s="228">
        <v>15456.133250000001</v>
      </c>
      <c r="G59" s="228">
        <v>14090</v>
      </c>
      <c r="H59" s="228">
        <v>15015</v>
      </c>
      <c r="I59" s="244">
        <v>35187</v>
      </c>
      <c r="J59" s="228">
        <v>15456.133250000001</v>
      </c>
      <c r="K59" s="228">
        <v>14090</v>
      </c>
      <c r="L59" s="228">
        <v>15015</v>
      </c>
      <c r="M59" s="246">
        <v>35187</v>
      </c>
      <c r="N59" s="230">
        <v>14534</v>
      </c>
      <c r="O59" s="230">
        <v>9316</v>
      </c>
      <c r="P59" s="230">
        <v>7660</v>
      </c>
      <c r="Q59" s="251">
        <v>7427</v>
      </c>
      <c r="R59" s="230">
        <v>6736.6310700000004</v>
      </c>
      <c r="S59" s="230">
        <v>23184</v>
      </c>
      <c r="T59" s="247">
        <v>201113</v>
      </c>
      <c r="U59" s="251">
        <v>195734</v>
      </c>
      <c r="V59" s="228">
        <v>14929</v>
      </c>
      <c r="W59" s="228">
        <v>18790</v>
      </c>
      <c r="X59" s="245">
        <v>10898</v>
      </c>
      <c r="Y59" s="251">
        <v>10574</v>
      </c>
      <c r="Z59" s="245">
        <v>9260</v>
      </c>
      <c r="AA59" s="245">
        <v>9455</v>
      </c>
      <c r="AB59" s="245">
        <v>8825</v>
      </c>
      <c r="AC59" s="252">
        <v>9079</v>
      </c>
      <c r="AD59" s="249">
        <v>7556</v>
      </c>
      <c r="AE59" s="249">
        <v>7711</v>
      </c>
      <c r="AF59" s="249">
        <v>3427</v>
      </c>
      <c r="AG59" s="253">
        <v>3536</v>
      </c>
      <c r="AH59" s="249">
        <v>8324.2633900000001</v>
      </c>
      <c r="AI59" s="249">
        <v>8459.950060000001</v>
      </c>
      <c r="AJ59" s="249">
        <v>8413</v>
      </c>
      <c r="AK59" s="253">
        <v>4615.68912</v>
      </c>
      <c r="AL59" s="249">
        <v>306</v>
      </c>
      <c r="AM59" s="249">
        <v>316</v>
      </c>
      <c r="AN59" s="249">
        <v>327</v>
      </c>
      <c r="AO59" s="253">
        <v>243</v>
      </c>
      <c r="AP59" s="249">
        <v>228.39776999999998</v>
      </c>
      <c r="AQ59" s="249">
        <v>234.19931</v>
      </c>
      <c r="AR59" s="249">
        <v>239.65933999999999</v>
      </c>
      <c r="AS59" s="253">
        <v>1855.4028000000001</v>
      </c>
      <c r="AT59" s="249">
        <v>15464.227050000001</v>
      </c>
      <c r="AU59" s="249">
        <v>15737.505559999998</v>
      </c>
      <c r="AV59" s="249">
        <v>14362.688970000001</v>
      </c>
      <c r="AW59" s="253">
        <v>15038.79408</v>
      </c>
      <c r="AX59" s="249">
        <v>12894.516049999998</v>
      </c>
      <c r="AY59" s="249">
        <v>14051.598959999999</v>
      </c>
      <c r="AZ59" s="249">
        <v>15468.360839999999</v>
      </c>
      <c r="BA59" s="253">
        <v>8991.5326100000002</v>
      </c>
      <c r="BB59" s="249">
        <v>54675.342560000005</v>
      </c>
    </row>
    <row r="60" spans="1:54" s="68" customFormat="1" ht="13.5" customHeight="1">
      <c r="A60" s="240" t="s">
        <v>63</v>
      </c>
      <c r="B60" s="226"/>
      <c r="C60" s="275">
        <v>5069</v>
      </c>
      <c r="D60" s="275">
        <v>0</v>
      </c>
      <c r="E60" s="275">
        <v>117</v>
      </c>
      <c r="F60" s="276">
        <v>68.055580000000006</v>
      </c>
      <c r="G60" s="276">
        <v>177</v>
      </c>
      <c r="H60" s="276">
        <v>188</v>
      </c>
      <c r="I60" s="275">
        <v>5672</v>
      </c>
      <c r="J60" s="276">
        <v>68.055580000000006</v>
      </c>
      <c r="K60" s="276">
        <v>177</v>
      </c>
      <c r="L60" s="276">
        <v>188</v>
      </c>
      <c r="M60" s="277">
        <v>5672</v>
      </c>
      <c r="N60" s="278">
        <v>723</v>
      </c>
      <c r="O60" s="278">
        <v>522</v>
      </c>
      <c r="P60" s="278">
        <v>54</v>
      </c>
      <c r="Q60" s="277">
        <v>412</v>
      </c>
      <c r="R60" s="278">
        <v>396.63824</v>
      </c>
      <c r="S60" s="278">
        <v>302</v>
      </c>
      <c r="T60" s="278">
        <v>2675</v>
      </c>
      <c r="U60" s="277">
        <v>1446</v>
      </c>
      <c r="V60" s="276">
        <v>2958</v>
      </c>
      <c r="W60" s="276">
        <v>1130</v>
      </c>
      <c r="X60" s="276">
        <v>1126</v>
      </c>
      <c r="Y60" s="277">
        <v>0</v>
      </c>
      <c r="Z60" s="276">
        <v>198.16816</v>
      </c>
      <c r="AA60" s="276">
        <v>231</v>
      </c>
      <c r="AB60" s="276">
        <v>165.95815999999999</v>
      </c>
      <c r="AC60" s="279">
        <v>125</v>
      </c>
      <c r="AD60" s="280">
        <v>171</v>
      </c>
      <c r="AE60" s="280">
        <v>129</v>
      </c>
      <c r="AF60" s="280">
        <v>171</v>
      </c>
      <c r="AG60" s="281">
        <v>146</v>
      </c>
      <c r="AH60" s="280">
        <v>115</v>
      </c>
      <c r="AI60" s="280">
        <v>140.19973999999999</v>
      </c>
      <c r="AJ60" s="280">
        <v>25</v>
      </c>
      <c r="AK60" s="281">
        <v>11262.321</v>
      </c>
      <c r="AL60" s="280">
        <v>11232.648799999839</v>
      </c>
      <c r="AM60" s="280">
        <v>233.35822999982818</v>
      </c>
      <c r="AN60" s="280">
        <v>409.30727999969707</v>
      </c>
      <c r="AO60" s="281">
        <v>95</v>
      </c>
      <c r="AP60" s="280">
        <v>537.32705999999996</v>
      </c>
      <c r="AQ60" s="280">
        <v>86.06201999999999</v>
      </c>
      <c r="AR60" s="280">
        <v>42.02469</v>
      </c>
      <c r="AS60" s="281">
        <v>41570.434780000003</v>
      </c>
      <c r="AT60" s="280">
        <v>221551.76116999993</v>
      </c>
      <c r="AU60" s="280">
        <v>499.57808999999992</v>
      </c>
      <c r="AV60" s="280">
        <v>872.38832000000002</v>
      </c>
      <c r="AW60" s="281">
        <v>39664.713649999998</v>
      </c>
      <c r="AX60" s="280">
        <v>221225.55454000001</v>
      </c>
      <c r="AY60" s="280">
        <v>4743.01397</v>
      </c>
      <c r="AZ60" s="280">
        <v>61135.027899999994</v>
      </c>
      <c r="BA60" s="281">
        <v>36425.734499999999</v>
      </c>
      <c r="BB60" s="280">
        <v>203489.06096999999</v>
      </c>
    </row>
    <row r="61" spans="1:54" s="66" customFormat="1" ht="13.5" customHeight="1">
      <c r="A61" s="284" t="s">
        <v>62</v>
      </c>
      <c r="B61" s="267"/>
      <c r="C61" s="268">
        <v>94653</v>
      </c>
      <c r="D61" s="268">
        <v>149156</v>
      </c>
      <c r="E61" s="268">
        <v>193549</v>
      </c>
      <c r="F61" s="269">
        <v>160930.85070000001</v>
      </c>
      <c r="G61" s="269">
        <v>163012.59974999999</v>
      </c>
      <c r="H61" s="269">
        <v>207286</v>
      </c>
      <c r="I61" s="268">
        <v>186045</v>
      </c>
      <c r="J61" s="269">
        <v>160930.85070000001</v>
      </c>
      <c r="K61" s="269">
        <v>163012.59974999999</v>
      </c>
      <c r="L61" s="269">
        <v>207286</v>
      </c>
      <c r="M61" s="270">
        <v>186045</v>
      </c>
      <c r="N61" s="271">
        <v>157020</v>
      </c>
      <c r="O61" s="271">
        <v>141736</v>
      </c>
      <c r="P61" s="271">
        <v>150598</v>
      </c>
      <c r="Q61" s="270">
        <v>133082</v>
      </c>
      <c r="R61" s="271">
        <v>129531.22509000001</v>
      </c>
      <c r="S61" s="271">
        <v>157870</v>
      </c>
      <c r="T61" s="271">
        <v>380418</v>
      </c>
      <c r="U61" s="270">
        <v>380033</v>
      </c>
      <c r="V61" s="269">
        <v>212413</v>
      </c>
      <c r="W61" s="269">
        <v>265124</v>
      </c>
      <c r="X61" s="269">
        <v>285591</v>
      </c>
      <c r="Y61" s="270">
        <v>243624</v>
      </c>
      <c r="Z61" s="269">
        <v>274914.75967</v>
      </c>
      <c r="AA61" s="269">
        <v>216653</v>
      </c>
      <c r="AB61" s="269">
        <v>210267.63334999999</v>
      </c>
      <c r="AC61" s="270">
        <v>260148</v>
      </c>
      <c r="AD61" s="273">
        <v>251726</v>
      </c>
      <c r="AE61" s="273">
        <v>262217</v>
      </c>
      <c r="AF61" s="273">
        <v>269221</v>
      </c>
      <c r="AG61" s="293">
        <v>265081</v>
      </c>
      <c r="AH61" s="273">
        <v>287852.94876</v>
      </c>
      <c r="AI61" s="273">
        <v>285043.10690999997</v>
      </c>
      <c r="AJ61" s="273">
        <v>299033</v>
      </c>
      <c r="AK61" s="293">
        <v>417657.95557000005</v>
      </c>
      <c r="AL61" s="273">
        <v>402535.64879999985</v>
      </c>
      <c r="AM61" s="273">
        <v>419298.35822999984</v>
      </c>
      <c r="AN61" s="273">
        <v>429655.30727999972</v>
      </c>
      <c r="AO61" s="293">
        <v>409182</v>
      </c>
      <c r="AP61" s="273">
        <v>558780.06570000004</v>
      </c>
      <c r="AQ61" s="273">
        <v>575474.84143999999</v>
      </c>
      <c r="AR61" s="273">
        <v>585931.08950000012</v>
      </c>
      <c r="AS61" s="293">
        <v>639145.31526000006</v>
      </c>
      <c r="AT61" s="273">
        <v>822231.46835999994</v>
      </c>
      <c r="AU61" s="273">
        <v>651729.92924999993</v>
      </c>
      <c r="AV61" s="273">
        <v>677404.03926000011</v>
      </c>
      <c r="AW61" s="293">
        <v>624700.45247000002</v>
      </c>
      <c r="AX61" s="273">
        <v>873113.78507999994</v>
      </c>
      <c r="AY61" s="273">
        <v>688184.23965999996</v>
      </c>
      <c r="AZ61" s="273">
        <v>758285.59199999983</v>
      </c>
      <c r="BA61" s="293">
        <v>725826.15943999996</v>
      </c>
      <c r="BB61" s="273">
        <v>726080.95879000006</v>
      </c>
    </row>
    <row r="62" spans="1:54" s="66" customFormat="1" ht="13.5" customHeight="1">
      <c r="A62" s="234"/>
      <c r="B62" s="226"/>
      <c r="C62" s="275"/>
      <c r="D62" s="275"/>
      <c r="E62" s="275"/>
      <c r="F62" s="276"/>
      <c r="G62" s="276"/>
      <c r="H62" s="276"/>
      <c r="I62" s="275"/>
      <c r="J62" s="276"/>
      <c r="K62" s="276"/>
      <c r="L62" s="276"/>
      <c r="M62" s="277"/>
      <c r="N62" s="278"/>
      <c r="O62" s="278"/>
      <c r="P62" s="278"/>
      <c r="Q62" s="277"/>
      <c r="R62" s="278"/>
      <c r="S62" s="278"/>
      <c r="T62" s="278"/>
      <c r="U62" s="277"/>
      <c r="V62" s="276"/>
      <c r="W62" s="276"/>
      <c r="X62" s="276"/>
      <c r="Y62" s="277"/>
      <c r="Z62" s="276"/>
      <c r="AA62" s="276"/>
      <c r="AB62" s="276"/>
      <c r="AC62" s="279"/>
      <c r="AD62" s="280"/>
      <c r="AE62" s="280"/>
      <c r="AF62" s="280"/>
      <c r="AG62" s="281"/>
      <c r="AH62" s="280"/>
      <c r="AI62" s="280"/>
      <c r="AJ62" s="280"/>
      <c r="AK62" s="281"/>
      <c r="AL62" s="280"/>
      <c r="AM62" s="280"/>
      <c r="AN62" s="280"/>
      <c r="AO62" s="281"/>
      <c r="AP62" s="280"/>
      <c r="AQ62" s="280"/>
      <c r="AR62" s="249"/>
      <c r="AS62" s="281"/>
      <c r="AT62" s="249"/>
      <c r="AU62" s="249"/>
      <c r="AV62" s="249"/>
      <c r="AW62" s="281"/>
      <c r="AX62" s="249"/>
      <c r="AY62" s="249"/>
      <c r="AZ62" s="249"/>
      <c r="BA62" s="281"/>
      <c r="BB62" s="249"/>
    </row>
    <row r="63" spans="1:54" s="66" customFormat="1" ht="13.5" customHeight="1">
      <c r="A63" s="234" t="s">
        <v>61</v>
      </c>
      <c r="B63" s="226"/>
      <c r="C63" s="244"/>
      <c r="D63" s="244"/>
      <c r="E63" s="244"/>
      <c r="F63" s="228"/>
      <c r="G63" s="228"/>
      <c r="H63" s="228"/>
      <c r="I63" s="244"/>
      <c r="J63" s="228"/>
      <c r="K63" s="228"/>
      <c r="L63" s="228"/>
      <c r="M63" s="251"/>
      <c r="N63" s="230"/>
      <c r="O63" s="230"/>
      <c r="P63" s="230"/>
      <c r="Q63" s="251"/>
      <c r="R63" s="230"/>
      <c r="S63" s="230"/>
      <c r="T63" s="230"/>
      <c r="U63" s="251"/>
      <c r="V63" s="228"/>
      <c r="W63" s="226"/>
      <c r="X63" s="228"/>
      <c r="Y63" s="251"/>
      <c r="Z63" s="228"/>
      <c r="AA63" s="228"/>
      <c r="AB63" s="228"/>
      <c r="AC63" s="252"/>
      <c r="AD63" s="257"/>
      <c r="AE63" s="257"/>
      <c r="AF63" s="257"/>
      <c r="AG63" s="253"/>
      <c r="AH63" s="257"/>
      <c r="AI63" s="257"/>
      <c r="AJ63" s="257"/>
      <c r="AK63" s="253"/>
      <c r="AL63" s="257"/>
      <c r="AM63" s="257"/>
      <c r="AN63" s="257"/>
      <c r="AO63" s="253"/>
      <c r="AP63" s="257"/>
      <c r="AQ63" s="257"/>
      <c r="AR63" s="249"/>
      <c r="AS63" s="253"/>
      <c r="AT63" s="249"/>
      <c r="AU63" s="249"/>
      <c r="AV63" s="249"/>
      <c r="AW63" s="253"/>
      <c r="AX63" s="249"/>
      <c r="AY63" s="249"/>
      <c r="AZ63" s="249"/>
      <c r="BA63" s="253"/>
      <c r="BB63" s="249"/>
    </row>
    <row r="64" spans="1:54" s="66" customFormat="1" ht="13.5" customHeight="1">
      <c r="A64" s="255" t="s">
        <v>60</v>
      </c>
      <c r="B64" s="226"/>
      <c r="C64" s="243">
        <v>40658</v>
      </c>
      <c r="D64" s="243">
        <v>103146</v>
      </c>
      <c r="E64" s="243">
        <v>124949</v>
      </c>
      <c r="F64" s="245">
        <v>123395</v>
      </c>
      <c r="G64" s="245">
        <v>107153</v>
      </c>
      <c r="H64" s="245">
        <v>104356</v>
      </c>
      <c r="I64" s="243">
        <v>92834</v>
      </c>
      <c r="J64" s="245">
        <v>123395</v>
      </c>
      <c r="K64" s="245">
        <v>107153</v>
      </c>
      <c r="L64" s="245">
        <v>104356</v>
      </c>
      <c r="M64" s="246">
        <v>92834</v>
      </c>
      <c r="N64" s="247">
        <v>80027</v>
      </c>
      <c r="O64" s="247">
        <v>65332</v>
      </c>
      <c r="P64" s="247">
        <v>63897</v>
      </c>
      <c r="Q64" s="246">
        <v>55243</v>
      </c>
      <c r="R64" s="247">
        <v>54095.24699</v>
      </c>
      <c r="S64" s="247">
        <v>95231</v>
      </c>
      <c r="T64" s="247">
        <v>114336</v>
      </c>
      <c r="U64" s="246">
        <v>553382</v>
      </c>
      <c r="V64" s="245">
        <v>548562</v>
      </c>
      <c r="W64" s="245">
        <v>482396</v>
      </c>
      <c r="X64" s="245">
        <v>484326</v>
      </c>
      <c r="Y64" s="246">
        <v>471731</v>
      </c>
      <c r="Z64" s="245">
        <v>971151.29027999996</v>
      </c>
      <c r="AA64" s="245">
        <v>968342</v>
      </c>
      <c r="AB64" s="245">
        <v>964398.90850000002</v>
      </c>
      <c r="AC64" s="248">
        <v>911094</v>
      </c>
      <c r="AD64" s="249">
        <v>910291</v>
      </c>
      <c r="AE64" s="249">
        <v>909487</v>
      </c>
      <c r="AF64" s="249">
        <v>908684</v>
      </c>
      <c r="AG64" s="250">
        <v>960556</v>
      </c>
      <c r="AH64" s="249">
        <v>959489.69934000005</v>
      </c>
      <c r="AI64" s="249">
        <v>958616.65260000003</v>
      </c>
      <c r="AJ64" s="249">
        <v>957503</v>
      </c>
      <c r="AK64" s="250">
        <v>801604.47425999993</v>
      </c>
      <c r="AL64" s="249">
        <v>796813</v>
      </c>
      <c r="AM64" s="249">
        <v>792039</v>
      </c>
      <c r="AN64" s="249">
        <v>787258</v>
      </c>
      <c r="AO64" s="250">
        <v>684029</v>
      </c>
      <c r="AP64" s="249">
        <v>515526.20256999996</v>
      </c>
      <c r="AQ64" s="249">
        <v>521308.97356999997</v>
      </c>
      <c r="AR64" s="249">
        <v>542952.24398000003</v>
      </c>
      <c r="AS64" s="250">
        <v>739282.77269000001</v>
      </c>
      <c r="AT64" s="249">
        <v>564759.28324000002</v>
      </c>
      <c r="AU64" s="249">
        <v>1057546.2813800001</v>
      </c>
      <c r="AV64" s="249">
        <v>1050280.7739299999</v>
      </c>
      <c r="AW64" s="250">
        <v>1042961.8807699999</v>
      </c>
      <c r="AX64" s="249">
        <v>869028.93258999998</v>
      </c>
      <c r="AY64" s="249">
        <v>861762.98467000003</v>
      </c>
      <c r="AZ64" s="249">
        <v>854670.89529999997</v>
      </c>
      <c r="BA64" s="250">
        <v>1347913.62188</v>
      </c>
      <c r="BB64" s="249">
        <v>1490597.48095</v>
      </c>
    </row>
    <row r="65" spans="1:54" s="66" customFormat="1" ht="13.5" customHeight="1">
      <c r="A65" s="255" t="s">
        <v>396</v>
      </c>
      <c r="B65" s="226"/>
      <c r="C65" s="243"/>
      <c r="D65" s="243"/>
      <c r="E65" s="243"/>
      <c r="F65" s="245"/>
      <c r="G65" s="245"/>
      <c r="H65" s="245"/>
      <c r="I65" s="243"/>
      <c r="J65" s="245"/>
      <c r="K65" s="245"/>
      <c r="L65" s="245"/>
      <c r="M65" s="246"/>
      <c r="N65" s="247"/>
      <c r="O65" s="247"/>
      <c r="P65" s="247"/>
      <c r="Q65" s="246"/>
      <c r="R65" s="247"/>
      <c r="S65" s="247"/>
      <c r="T65" s="247"/>
      <c r="U65" s="246"/>
      <c r="V65" s="245"/>
      <c r="W65" s="245"/>
      <c r="X65" s="245"/>
      <c r="Y65" s="246"/>
      <c r="Z65" s="245"/>
      <c r="AA65" s="245"/>
      <c r="AB65" s="245"/>
      <c r="AC65" s="248"/>
      <c r="AD65" s="249"/>
      <c r="AE65" s="249"/>
      <c r="AF65" s="249"/>
      <c r="AG65" s="250"/>
      <c r="AH65" s="249"/>
      <c r="AI65" s="249"/>
      <c r="AJ65" s="249"/>
      <c r="AK65" s="250"/>
      <c r="AL65" s="249"/>
      <c r="AM65" s="249"/>
      <c r="AN65" s="249"/>
      <c r="AO65" s="250"/>
      <c r="AP65" s="249">
        <v>0</v>
      </c>
      <c r="AQ65" s="249">
        <v>0</v>
      </c>
      <c r="AR65" s="249">
        <v>0</v>
      </c>
      <c r="AS65" s="250">
        <v>6768.5097900000001</v>
      </c>
      <c r="AT65" s="249">
        <v>6616.9759799999993</v>
      </c>
      <c r="AU65" s="249">
        <v>6506.854620000001</v>
      </c>
      <c r="AV65" s="249">
        <v>6354.3502199999994</v>
      </c>
      <c r="AW65" s="250">
        <v>6175.9831399999994</v>
      </c>
      <c r="AX65" s="249">
        <v>0</v>
      </c>
      <c r="AY65" s="249">
        <v>0</v>
      </c>
      <c r="AZ65" s="249">
        <v>0</v>
      </c>
      <c r="BA65" s="250">
        <v>0</v>
      </c>
      <c r="BB65" s="249">
        <v>731113</v>
      </c>
    </row>
    <row r="66" spans="1:54" s="66" customFormat="1" ht="13.5" customHeight="1">
      <c r="A66" s="255" t="s">
        <v>59</v>
      </c>
      <c r="B66" s="226"/>
      <c r="C66" s="243">
        <v>1657</v>
      </c>
      <c r="D66" s="243">
        <v>230</v>
      </c>
      <c r="E66" s="243">
        <v>0</v>
      </c>
      <c r="F66" s="245"/>
      <c r="G66" s="245"/>
      <c r="H66" s="245"/>
      <c r="I66" s="243"/>
      <c r="J66" s="245"/>
      <c r="K66" s="245"/>
      <c r="L66" s="245"/>
      <c r="M66" s="246">
        <v>0</v>
      </c>
      <c r="N66" s="247"/>
      <c r="O66" s="247"/>
      <c r="P66" s="247">
        <v>0</v>
      </c>
      <c r="Q66" s="246">
        <v>0</v>
      </c>
      <c r="R66" s="247">
        <v>0</v>
      </c>
      <c r="S66" s="247">
        <v>2556</v>
      </c>
      <c r="T66" s="247">
        <v>0</v>
      </c>
      <c r="U66" s="246">
        <v>0</v>
      </c>
      <c r="V66" s="245">
        <v>0</v>
      </c>
      <c r="W66" s="245">
        <v>0</v>
      </c>
      <c r="X66" s="245">
        <v>0</v>
      </c>
      <c r="Y66" s="246">
        <v>0</v>
      </c>
      <c r="Z66" s="245">
        <v>0</v>
      </c>
      <c r="AA66" s="245">
        <v>0</v>
      </c>
      <c r="AB66" s="245">
        <v>0</v>
      </c>
      <c r="AC66" s="248">
        <v>0</v>
      </c>
      <c r="AD66" s="249">
        <v>0</v>
      </c>
      <c r="AE66" s="249">
        <v>0</v>
      </c>
      <c r="AF66" s="249">
        <v>0</v>
      </c>
      <c r="AG66" s="250">
        <v>0</v>
      </c>
      <c r="AH66" s="249">
        <v>0</v>
      </c>
      <c r="AI66" s="249">
        <v>0</v>
      </c>
      <c r="AJ66" s="249">
        <v>0</v>
      </c>
      <c r="AK66" s="250">
        <v>0</v>
      </c>
      <c r="AL66" s="249">
        <v>0</v>
      </c>
      <c r="AM66" s="249">
        <v>0</v>
      </c>
      <c r="AN66" s="249">
        <v>0</v>
      </c>
      <c r="AO66" s="250">
        <v>0</v>
      </c>
      <c r="AP66" s="249">
        <v>0</v>
      </c>
      <c r="AQ66" s="249">
        <v>0</v>
      </c>
      <c r="AR66" s="249">
        <v>0</v>
      </c>
      <c r="AS66" s="250">
        <v>0</v>
      </c>
      <c r="AT66" s="249">
        <v>0</v>
      </c>
      <c r="AU66" s="249">
        <v>0</v>
      </c>
      <c r="AV66" s="249">
        <v>0</v>
      </c>
      <c r="AW66" s="250">
        <v>0</v>
      </c>
      <c r="AX66" s="249">
        <v>851874.95469999989</v>
      </c>
      <c r="AY66" s="249">
        <v>896212.20121999981</v>
      </c>
      <c r="AZ66" s="249">
        <v>871421.23670000001</v>
      </c>
      <c r="BA66" s="250">
        <v>712167.26847999997</v>
      </c>
      <c r="BB66" s="249">
        <v>0</v>
      </c>
    </row>
    <row r="67" spans="1:54" s="66" customFormat="1" ht="13.5" customHeight="1">
      <c r="A67" s="255" t="s">
        <v>343</v>
      </c>
      <c r="B67" s="226"/>
      <c r="C67" s="243">
        <v>3307</v>
      </c>
      <c r="D67" s="243">
        <v>2462</v>
      </c>
      <c r="E67" s="243">
        <v>601</v>
      </c>
      <c r="F67" s="245">
        <v>3603</v>
      </c>
      <c r="G67" s="245">
        <v>6045</v>
      </c>
      <c r="H67" s="245">
        <v>3511</v>
      </c>
      <c r="I67" s="243">
        <v>13241</v>
      </c>
      <c r="J67" s="245">
        <v>3603</v>
      </c>
      <c r="K67" s="245">
        <v>6045</v>
      </c>
      <c r="L67" s="245">
        <v>3511</v>
      </c>
      <c r="M67" s="246">
        <v>13241</v>
      </c>
      <c r="N67" s="247">
        <v>18055</v>
      </c>
      <c r="O67" s="247">
        <v>23154</v>
      </c>
      <c r="P67" s="247">
        <v>28319</v>
      </c>
      <c r="Q67" s="246">
        <v>33258</v>
      </c>
      <c r="R67" s="247">
        <v>38509.931329999999</v>
      </c>
      <c r="S67" s="247">
        <v>45004</v>
      </c>
      <c r="T67" s="247">
        <v>107293</v>
      </c>
      <c r="U67" s="246">
        <v>113565</v>
      </c>
      <c r="V67" s="245">
        <v>125248</v>
      </c>
      <c r="W67" s="245">
        <v>143163</v>
      </c>
      <c r="X67" s="245">
        <v>161003</v>
      </c>
      <c r="Y67" s="246">
        <v>182388</v>
      </c>
      <c r="Z67" s="245">
        <v>200019</v>
      </c>
      <c r="AA67" s="245">
        <v>218290</v>
      </c>
      <c r="AB67" s="245">
        <v>235633.31934000002</v>
      </c>
      <c r="AC67" s="248">
        <v>253191</v>
      </c>
      <c r="AD67" s="249">
        <v>273651</v>
      </c>
      <c r="AE67" s="249">
        <v>290276</v>
      </c>
      <c r="AF67" s="249">
        <v>308539</v>
      </c>
      <c r="AG67" s="250">
        <v>323747</v>
      </c>
      <c r="AH67" s="249">
        <v>337729.16701999999</v>
      </c>
      <c r="AI67" s="249">
        <v>350628.76357000001</v>
      </c>
      <c r="AJ67" s="249">
        <v>363449</v>
      </c>
      <c r="AK67" s="250">
        <v>240951.04219000001</v>
      </c>
      <c r="AL67" s="249">
        <v>260534</v>
      </c>
      <c r="AM67" s="249">
        <v>272237</v>
      </c>
      <c r="AN67" s="249">
        <v>290002</v>
      </c>
      <c r="AO67" s="250">
        <v>290232</v>
      </c>
      <c r="AP67" s="249">
        <v>314220.82319999998</v>
      </c>
      <c r="AQ67" s="249">
        <v>318609.14780000004</v>
      </c>
      <c r="AR67" s="249">
        <v>344699.46530999994</v>
      </c>
      <c r="AS67" s="250">
        <v>362777.14545000001</v>
      </c>
      <c r="AT67" s="249">
        <v>371338.23231999995</v>
      </c>
      <c r="AU67" s="249">
        <v>370577.70585999999</v>
      </c>
      <c r="AV67" s="249">
        <v>386195.78862999997</v>
      </c>
      <c r="AW67" s="250">
        <v>391700.41662000003</v>
      </c>
      <c r="AX67" s="249">
        <v>469597.17502999998</v>
      </c>
      <c r="AY67" s="249">
        <v>471678.38874000002</v>
      </c>
      <c r="AZ67" s="249">
        <v>469717.95915000001</v>
      </c>
      <c r="BA67" s="250">
        <v>469532.43549300003</v>
      </c>
      <c r="BB67" s="249">
        <v>418369</v>
      </c>
    </row>
    <row r="68" spans="1:54" s="66" customFormat="1" ht="13.5" customHeight="1">
      <c r="A68" s="255" t="s">
        <v>58</v>
      </c>
      <c r="B68" s="226"/>
      <c r="C68" s="243">
        <v>0</v>
      </c>
      <c r="D68" s="243">
        <v>0</v>
      </c>
      <c r="E68" s="243">
        <v>0</v>
      </c>
      <c r="F68" s="245"/>
      <c r="G68" s="245"/>
      <c r="H68" s="245"/>
      <c r="I68" s="243"/>
      <c r="J68" s="245"/>
      <c r="K68" s="245"/>
      <c r="L68" s="245"/>
      <c r="M68" s="246">
        <v>0</v>
      </c>
      <c r="N68" s="247"/>
      <c r="O68" s="247"/>
      <c r="P68" s="247">
        <v>0</v>
      </c>
      <c r="Q68" s="246">
        <v>0</v>
      </c>
      <c r="R68" s="247">
        <v>0</v>
      </c>
      <c r="S68" s="247">
        <v>0</v>
      </c>
      <c r="T68" s="247">
        <v>0</v>
      </c>
      <c r="U68" s="246">
        <v>0</v>
      </c>
      <c r="V68" s="245">
        <v>0</v>
      </c>
      <c r="W68" s="245"/>
      <c r="X68" s="245">
        <v>0</v>
      </c>
      <c r="Y68" s="246">
        <v>0</v>
      </c>
      <c r="Z68" s="245">
        <v>0</v>
      </c>
      <c r="AA68" s="245">
        <v>0</v>
      </c>
      <c r="AB68" s="245">
        <v>0</v>
      </c>
      <c r="AC68" s="248">
        <v>0</v>
      </c>
      <c r="AD68" s="249">
        <v>0</v>
      </c>
      <c r="AE68" s="249">
        <v>0</v>
      </c>
      <c r="AF68" s="249">
        <v>0</v>
      </c>
      <c r="AG68" s="250">
        <v>0</v>
      </c>
      <c r="AH68" s="249">
        <v>0</v>
      </c>
      <c r="AI68" s="249">
        <v>0</v>
      </c>
      <c r="AJ68" s="249">
        <v>0</v>
      </c>
      <c r="AK68" s="250">
        <v>0</v>
      </c>
      <c r="AL68" s="249">
        <v>0</v>
      </c>
      <c r="AM68" s="249">
        <v>0</v>
      </c>
      <c r="AN68" s="249">
        <v>0</v>
      </c>
      <c r="AO68" s="250">
        <v>0</v>
      </c>
      <c r="AP68" s="249"/>
      <c r="AQ68" s="249"/>
      <c r="AR68" s="249"/>
      <c r="AS68" s="250"/>
      <c r="AT68" s="249"/>
      <c r="AU68" s="249"/>
      <c r="AV68" s="249"/>
      <c r="AW68" s="250"/>
      <c r="AX68" s="249"/>
      <c r="AY68" s="249"/>
      <c r="AZ68" s="249"/>
      <c r="BA68" s="250"/>
      <c r="BB68" s="249"/>
    </row>
    <row r="69" spans="1:54" s="66" customFormat="1" ht="13.5" customHeight="1">
      <c r="A69" s="255" t="s">
        <v>14</v>
      </c>
      <c r="B69" s="226"/>
      <c r="C69" s="243">
        <v>38616</v>
      </c>
      <c r="D69" s="243">
        <v>68292</v>
      </c>
      <c r="E69" s="243">
        <v>57896</v>
      </c>
      <c r="F69" s="245">
        <v>56175</v>
      </c>
      <c r="G69" s="245">
        <v>56525</v>
      </c>
      <c r="H69" s="245">
        <v>16052</v>
      </c>
      <c r="I69" s="243">
        <v>17183</v>
      </c>
      <c r="J69" s="245">
        <v>56175</v>
      </c>
      <c r="K69" s="245">
        <v>56525</v>
      </c>
      <c r="L69" s="245">
        <v>16052</v>
      </c>
      <c r="M69" s="246">
        <v>17183</v>
      </c>
      <c r="N69" s="247">
        <v>7742</v>
      </c>
      <c r="O69" s="247">
        <v>9194</v>
      </c>
      <c r="P69" s="247">
        <v>6435</v>
      </c>
      <c r="Q69" s="246">
        <v>7817</v>
      </c>
      <c r="R69" s="247">
        <v>9941</v>
      </c>
      <c r="S69" s="247">
        <v>13061</v>
      </c>
      <c r="T69" s="247">
        <v>39536</v>
      </c>
      <c r="U69" s="246">
        <v>56374</v>
      </c>
      <c r="V69" s="245">
        <v>55650</v>
      </c>
      <c r="W69" s="245">
        <v>54998</v>
      </c>
      <c r="X69" s="245">
        <v>57065</v>
      </c>
      <c r="Y69" s="246">
        <v>51524</v>
      </c>
      <c r="Z69" s="245">
        <v>52099</v>
      </c>
      <c r="AA69" s="245">
        <v>53830</v>
      </c>
      <c r="AB69" s="245">
        <v>42161.804960000001</v>
      </c>
      <c r="AC69" s="248">
        <v>18089</v>
      </c>
      <c r="AD69" s="249">
        <v>18745</v>
      </c>
      <c r="AE69" s="249">
        <v>19307</v>
      </c>
      <c r="AF69" s="249">
        <v>21384</v>
      </c>
      <c r="AG69" s="250">
        <v>20334</v>
      </c>
      <c r="AH69" s="249">
        <v>21418.522390000006</v>
      </c>
      <c r="AI69" s="249">
        <v>23339.153789999997</v>
      </c>
      <c r="AJ69" s="249">
        <v>33371</v>
      </c>
      <c r="AK69" s="250">
        <v>33759.493499999997</v>
      </c>
      <c r="AL69" s="249">
        <v>35921</v>
      </c>
      <c r="AM69" s="249">
        <v>37132</v>
      </c>
      <c r="AN69" s="249">
        <v>35140</v>
      </c>
      <c r="AO69" s="250">
        <v>34107</v>
      </c>
      <c r="AP69" s="249">
        <v>34098.99775000001</v>
      </c>
      <c r="AQ69" s="249">
        <v>33950.036289999996</v>
      </c>
      <c r="AR69" s="249">
        <v>33122.039239999998</v>
      </c>
      <c r="AS69" s="250">
        <v>30479.578530000003</v>
      </c>
      <c r="AT69" s="249">
        <v>28150.760790000008</v>
      </c>
      <c r="AU69" s="249">
        <v>28596.320179999999</v>
      </c>
      <c r="AV69" s="249">
        <v>29509.153309999998</v>
      </c>
      <c r="AW69" s="250">
        <v>26582.524870000001</v>
      </c>
      <c r="AX69" s="249">
        <v>29513.468180000003</v>
      </c>
      <c r="AY69" s="249">
        <v>32737.014859999999</v>
      </c>
      <c r="AZ69" s="249">
        <v>34456.15077</v>
      </c>
      <c r="BA69" s="250">
        <v>37946.986340000003</v>
      </c>
      <c r="BB69" s="249">
        <v>38365.259699999995</v>
      </c>
    </row>
    <row r="70" spans="1:54" s="66" customFormat="1" ht="13.5" customHeight="1">
      <c r="A70" s="255" t="s">
        <v>57</v>
      </c>
      <c r="B70" s="226"/>
      <c r="C70" s="243">
        <v>35990</v>
      </c>
      <c r="D70" s="243">
        <v>59282</v>
      </c>
      <c r="E70" s="243">
        <v>61800</v>
      </c>
      <c r="F70" s="245">
        <v>60534</v>
      </c>
      <c r="G70" s="245">
        <v>59893.914889999993</v>
      </c>
      <c r="H70" s="245">
        <v>83045</v>
      </c>
      <c r="I70" s="243">
        <v>74996</v>
      </c>
      <c r="J70" s="245">
        <v>60534</v>
      </c>
      <c r="K70" s="245">
        <v>59893.914889999993</v>
      </c>
      <c r="L70" s="245">
        <v>83045</v>
      </c>
      <c r="M70" s="246">
        <v>74996</v>
      </c>
      <c r="N70" s="247">
        <v>82704</v>
      </c>
      <c r="O70" s="247">
        <v>74464</v>
      </c>
      <c r="P70" s="247">
        <v>67957</v>
      </c>
      <c r="Q70" s="246">
        <v>64264</v>
      </c>
      <c r="R70" s="247">
        <v>60290</v>
      </c>
      <c r="S70" s="247">
        <v>54939</v>
      </c>
      <c r="T70" s="247">
        <v>69433</v>
      </c>
      <c r="U70" s="246">
        <v>70593</v>
      </c>
      <c r="V70" s="245">
        <v>65115</v>
      </c>
      <c r="W70" s="245">
        <v>58306</v>
      </c>
      <c r="X70" s="245">
        <v>59626</v>
      </c>
      <c r="Y70" s="246">
        <v>58238</v>
      </c>
      <c r="Z70" s="245">
        <v>55668.174129999992</v>
      </c>
      <c r="AA70" s="245">
        <v>53484</v>
      </c>
      <c r="AB70" s="245">
        <v>51739.101590000006</v>
      </c>
      <c r="AC70" s="248">
        <v>63258</v>
      </c>
      <c r="AD70" s="249">
        <v>57959</v>
      </c>
      <c r="AE70" s="249">
        <v>56287</v>
      </c>
      <c r="AF70" s="249">
        <v>54760</v>
      </c>
      <c r="AG70" s="250">
        <v>52068</v>
      </c>
      <c r="AH70" s="249">
        <v>50133.714040000006</v>
      </c>
      <c r="AI70" s="249">
        <v>48813.704760000001</v>
      </c>
      <c r="AJ70" s="249">
        <v>48495</v>
      </c>
      <c r="AK70" s="250">
        <v>48094.960930000008</v>
      </c>
      <c r="AL70" s="249">
        <v>47558</v>
      </c>
      <c r="AM70" s="249">
        <v>44991</v>
      </c>
      <c r="AN70" s="249">
        <v>45425</v>
      </c>
      <c r="AO70" s="250">
        <v>44798</v>
      </c>
      <c r="AP70" s="249">
        <v>44106.060010000008</v>
      </c>
      <c r="AQ70" s="249">
        <v>43227.139769999994</v>
      </c>
      <c r="AR70" s="249">
        <v>41885.063170000001</v>
      </c>
      <c r="AS70" s="250">
        <v>29549.478199999998</v>
      </c>
      <c r="AT70" s="249">
        <v>29210.730329999999</v>
      </c>
      <c r="AU70" s="249">
        <v>29000.897199999999</v>
      </c>
      <c r="AV70" s="249">
        <v>30242.341789999999</v>
      </c>
      <c r="AW70" s="250">
        <v>24338.244629999997</v>
      </c>
      <c r="AX70" s="249">
        <v>23280.921890000001</v>
      </c>
      <c r="AY70" s="249">
        <v>23634.926269999996</v>
      </c>
      <c r="AZ70" s="249">
        <v>22841.435030000001</v>
      </c>
      <c r="BA70" s="250">
        <v>21744.700599999996</v>
      </c>
      <c r="BB70" s="249">
        <v>21029.348889999997</v>
      </c>
    </row>
    <row r="71" spans="1:54" s="66" customFormat="1" ht="13.5" customHeight="1">
      <c r="A71" s="255" t="s">
        <v>56</v>
      </c>
      <c r="B71" s="226"/>
      <c r="C71" s="243">
        <v>576</v>
      </c>
      <c r="D71" s="243">
        <v>845</v>
      </c>
      <c r="E71" s="243">
        <v>0</v>
      </c>
      <c r="F71" s="245">
        <v>24</v>
      </c>
      <c r="G71" s="245" t="s">
        <v>55</v>
      </c>
      <c r="H71" s="245">
        <v>0</v>
      </c>
      <c r="I71" s="243"/>
      <c r="J71" s="245">
        <v>24</v>
      </c>
      <c r="K71" s="245" t="s">
        <v>55</v>
      </c>
      <c r="L71" s="245">
        <v>0</v>
      </c>
      <c r="M71" s="246">
        <v>0</v>
      </c>
      <c r="N71" s="247"/>
      <c r="O71" s="247"/>
      <c r="P71" s="247">
        <v>0</v>
      </c>
      <c r="Q71" s="246">
        <v>0</v>
      </c>
      <c r="R71" s="247">
        <v>0</v>
      </c>
      <c r="S71" s="247">
        <v>0</v>
      </c>
      <c r="T71" s="247">
        <v>0</v>
      </c>
      <c r="U71" s="246">
        <v>0</v>
      </c>
      <c r="V71" s="245">
        <v>0</v>
      </c>
      <c r="W71" s="245"/>
      <c r="X71" s="245">
        <v>2</v>
      </c>
      <c r="Y71" s="246">
        <v>0</v>
      </c>
      <c r="Z71" s="245">
        <v>0</v>
      </c>
      <c r="AA71" s="245">
        <v>0</v>
      </c>
      <c r="AB71" s="245">
        <v>0</v>
      </c>
      <c r="AC71" s="248">
        <v>0</v>
      </c>
      <c r="AD71" s="249">
        <v>0</v>
      </c>
      <c r="AE71" s="249">
        <v>0</v>
      </c>
      <c r="AF71" s="249">
        <v>0</v>
      </c>
      <c r="AG71" s="250">
        <v>0</v>
      </c>
      <c r="AH71" s="249">
        <v>0</v>
      </c>
      <c r="AI71" s="249">
        <v>0</v>
      </c>
      <c r="AJ71" s="249">
        <v>0</v>
      </c>
      <c r="AK71" s="250">
        <v>0</v>
      </c>
      <c r="AL71" s="249">
        <v>0</v>
      </c>
      <c r="AM71" s="249">
        <v>0</v>
      </c>
      <c r="AN71" s="249">
        <v>0</v>
      </c>
      <c r="AO71" s="250">
        <v>0</v>
      </c>
      <c r="AP71" s="249">
        <v>0</v>
      </c>
      <c r="AQ71" s="249">
        <v>0</v>
      </c>
      <c r="AR71" s="249">
        <v>0</v>
      </c>
      <c r="AS71" s="250">
        <v>0</v>
      </c>
      <c r="AT71" s="249">
        <v>0</v>
      </c>
      <c r="AU71" s="249">
        <v>0</v>
      </c>
      <c r="AV71" s="249">
        <v>0</v>
      </c>
      <c r="AW71" s="250">
        <v>0</v>
      </c>
      <c r="AX71" s="249">
        <v>0</v>
      </c>
      <c r="AY71" s="249">
        <v>0</v>
      </c>
      <c r="AZ71" s="249">
        <v>0</v>
      </c>
      <c r="BA71" s="250">
        <v>0</v>
      </c>
      <c r="BB71" s="249">
        <v>0</v>
      </c>
    </row>
    <row r="72" spans="1:54" s="66" customFormat="1" ht="13.5" customHeight="1">
      <c r="A72" s="255" t="s">
        <v>54</v>
      </c>
      <c r="B72" s="226"/>
      <c r="C72" s="243">
        <v>4488</v>
      </c>
      <c r="D72" s="243">
        <v>21182</v>
      </c>
      <c r="E72" s="243">
        <v>25780</v>
      </c>
      <c r="F72" s="245">
        <v>27313</v>
      </c>
      <c r="G72" s="245">
        <v>30924</v>
      </c>
      <c r="H72" s="245">
        <v>30611</v>
      </c>
      <c r="I72" s="243">
        <v>32607</v>
      </c>
      <c r="J72" s="245">
        <v>27313</v>
      </c>
      <c r="K72" s="245">
        <v>30924</v>
      </c>
      <c r="L72" s="245">
        <v>30611</v>
      </c>
      <c r="M72" s="246">
        <v>31639</v>
      </c>
      <c r="N72" s="247">
        <v>28237</v>
      </c>
      <c r="O72" s="247">
        <v>31273</v>
      </c>
      <c r="P72" s="247">
        <v>31745</v>
      </c>
      <c r="Q72" s="246">
        <v>22700</v>
      </c>
      <c r="R72" s="247">
        <v>23645.204980000002</v>
      </c>
      <c r="S72" s="247">
        <v>37624</v>
      </c>
      <c r="T72" s="247">
        <v>37112</v>
      </c>
      <c r="U72" s="246">
        <v>35104</v>
      </c>
      <c r="V72" s="245">
        <v>29150</v>
      </c>
      <c r="W72" s="245">
        <v>25844</v>
      </c>
      <c r="X72" s="245">
        <v>24289</v>
      </c>
      <c r="Y72" s="246">
        <v>24746</v>
      </c>
      <c r="Z72" s="245">
        <v>19076.643469999999</v>
      </c>
      <c r="AA72" s="245">
        <v>18460</v>
      </c>
      <c r="AB72" s="245">
        <v>17381.179519999998</v>
      </c>
      <c r="AC72" s="248">
        <v>16354</v>
      </c>
      <c r="AD72" s="249">
        <v>14075</v>
      </c>
      <c r="AE72" s="249">
        <v>14445</v>
      </c>
      <c r="AF72" s="249">
        <v>15168</v>
      </c>
      <c r="AG72" s="250">
        <v>15018</v>
      </c>
      <c r="AH72" s="249">
        <v>6013</v>
      </c>
      <c r="AI72" s="249">
        <v>6240.4605899999997</v>
      </c>
      <c r="AJ72" s="249">
        <v>5339</v>
      </c>
      <c r="AK72" s="250">
        <v>6490.4354699999994</v>
      </c>
      <c r="AL72" s="249">
        <v>8681</v>
      </c>
      <c r="AM72" s="249">
        <v>8506</v>
      </c>
      <c r="AN72" s="249">
        <v>8782</v>
      </c>
      <c r="AO72" s="250">
        <v>7747</v>
      </c>
      <c r="AP72" s="249">
        <v>7981.1424900000002</v>
      </c>
      <c r="AQ72" s="249">
        <v>7604.0048799999995</v>
      </c>
      <c r="AR72" s="249">
        <v>7776.8434500000003</v>
      </c>
      <c r="AS72" s="250">
        <v>12799.575140000001</v>
      </c>
      <c r="AT72" s="249">
        <v>31430.311020000005</v>
      </c>
      <c r="AU72" s="249">
        <v>31958.103500000001</v>
      </c>
      <c r="AV72" s="249">
        <v>31301.288820000002</v>
      </c>
      <c r="AW72" s="250">
        <v>31627.381870000001</v>
      </c>
      <c r="AX72" s="249">
        <v>32056.388340000005</v>
      </c>
      <c r="AY72" s="249">
        <v>63933.996160000002</v>
      </c>
      <c r="AZ72" s="249">
        <v>64835.991270000006</v>
      </c>
      <c r="BA72" s="250">
        <v>73812.934010000012</v>
      </c>
      <c r="BB72" s="249">
        <v>87869.903069999986</v>
      </c>
    </row>
    <row r="73" spans="1:54" s="68" customFormat="1" ht="13.5" customHeight="1">
      <c r="A73" s="255" t="s">
        <v>547</v>
      </c>
      <c r="B73" s="226"/>
      <c r="C73" s="243"/>
      <c r="D73" s="243"/>
      <c r="E73" s="243"/>
      <c r="F73" s="245"/>
      <c r="G73" s="245"/>
      <c r="H73" s="245"/>
      <c r="I73" s="243"/>
      <c r="J73" s="245"/>
      <c r="K73" s="245"/>
      <c r="L73" s="245"/>
      <c r="M73" s="246"/>
      <c r="N73" s="247"/>
      <c r="O73" s="247"/>
      <c r="P73" s="247"/>
      <c r="Q73" s="246"/>
      <c r="R73" s="247"/>
      <c r="S73" s="247"/>
      <c r="T73" s="247"/>
      <c r="U73" s="246"/>
      <c r="V73" s="245"/>
      <c r="W73" s="245"/>
      <c r="X73" s="245"/>
      <c r="Y73" s="246"/>
      <c r="Z73" s="245"/>
      <c r="AA73" s="245"/>
      <c r="AB73" s="245"/>
      <c r="AC73" s="248"/>
      <c r="AD73" s="249"/>
      <c r="AE73" s="249"/>
      <c r="AF73" s="249"/>
      <c r="AG73" s="250"/>
      <c r="AH73" s="249"/>
      <c r="AI73" s="249"/>
      <c r="AJ73" s="249"/>
      <c r="AK73" s="250"/>
      <c r="AL73" s="249"/>
      <c r="AM73" s="249"/>
      <c r="AN73" s="249"/>
      <c r="AO73" s="250"/>
      <c r="AP73" s="249"/>
      <c r="AQ73" s="249"/>
      <c r="AR73" s="249"/>
      <c r="AS73" s="250"/>
      <c r="AT73" s="249"/>
      <c r="AU73" s="249"/>
      <c r="AV73" s="249"/>
      <c r="AW73" s="250"/>
      <c r="AX73" s="249"/>
      <c r="AY73" s="249"/>
      <c r="AZ73" s="249"/>
      <c r="BA73" s="250">
        <v>0</v>
      </c>
      <c r="BB73" s="249"/>
    </row>
    <row r="74" spans="1:54" s="66" customFormat="1" ht="13.5" customHeight="1">
      <c r="A74" s="255" t="s">
        <v>12</v>
      </c>
      <c r="B74" s="226"/>
      <c r="C74" s="243">
        <v>259</v>
      </c>
      <c r="D74" s="243">
        <v>0</v>
      </c>
      <c r="E74" s="243">
        <v>346</v>
      </c>
      <c r="F74" s="245">
        <v>6</v>
      </c>
      <c r="G74" s="245">
        <v>938</v>
      </c>
      <c r="H74" s="245">
        <v>8</v>
      </c>
      <c r="I74" s="243">
        <v>1224</v>
      </c>
      <c r="J74" s="245">
        <v>6</v>
      </c>
      <c r="K74" s="245">
        <v>938</v>
      </c>
      <c r="L74" s="245">
        <v>8</v>
      </c>
      <c r="M74" s="246">
        <v>1224</v>
      </c>
      <c r="N74" s="247">
        <v>7</v>
      </c>
      <c r="O74" s="247">
        <v>3</v>
      </c>
      <c r="P74" s="247">
        <v>4</v>
      </c>
      <c r="Q74" s="246">
        <v>1</v>
      </c>
      <c r="R74" s="247">
        <v>0.93877999999999995</v>
      </c>
      <c r="S74" s="247">
        <v>1</v>
      </c>
      <c r="T74" s="247">
        <v>1057</v>
      </c>
      <c r="U74" s="246">
        <v>1005</v>
      </c>
      <c r="V74" s="245">
        <v>760</v>
      </c>
      <c r="W74" s="245">
        <v>144</v>
      </c>
      <c r="X74" s="245">
        <v>1</v>
      </c>
      <c r="Y74" s="246">
        <v>0</v>
      </c>
      <c r="Z74" s="245">
        <v>0</v>
      </c>
      <c r="AA74" s="245">
        <v>0</v>
      </c>
      <c r="AB74" s="245">
        <v>0</v>
      </c>
      <c r="AC74" s="248">
        <v>0</v>
      </c>
      <c r="AD74" s="249">
        <v>0</v>
      </c>
      <c r="AE74" s="249">
        <v>0</v>
      </c>
      <c r="AF74" s="249">
        <v>0</v>
      </c>
      <c r="AG74" s="250">
        <v>0</v>
      </c>
      <c r="AH74" s="249">
        <v>0</v>
      </c>
      <c r="AI74" s="249">
        <v>0</v>
      </c>
      <c r="AJ74" s="249">
        <v>0</v>
      </c>
      <c r="AK74" s="250">
        <v>0</v>
      </c>
      <c r="AL74" s="249">
        <v>0</v>
      </c>
      <c r="AM74" s="249">
        <v>0</v>
      </c>
      <c r="AN74" s="249">
        <v>0</v>
      </c>
      <c r="AO74" s="250">
        <v>0</v>
      </c>
      <c r="AP74" s="249">
        <v>0</v>
      </c>
      <c r="AQ74" s="249">
        <v>0</v>
      </c>
      <c r="AR74" s="249">
        <v>0</v>
      </c>
      <c r="AS74" s="250">
        <v>0</v>
      </c>
      <c r="AT74" s="249">
        <v>0</v>
      </c>
      <c r="AU74" s="249">
        <v>0</v>
      </c>
      <c r="AV74" s="249">
        <v>0</v>
      </c>
      <c r="AW74" s="250">
        <v>12400.337800000001</v>
      </c>
      <c r="AX74" s="249">
        <v>11625.00001</v>
      </c>
      <c r="AY74" s="249">
        <v>9846.3750099999997</v>
      </c>
      <c r="AZ74" s="249">
        <v>9143.0625099999997</v>
      </c>
      <c r="BA74" s="250">
        <v>8439.7500099999997</v>
      </c>
      <c r="BB74" s="249">
        <v>7609</v>
      </c>
    </row>
    <row r="75" spans="1:54" s="66" customFormat="1" ht="13.5" customHeight="1">
      <c r="A75" s="284" t="s">
        <v>53</v>
      </c>
      <c r="B75" s="267"/>
      <c r="C75" s="268">
        <v>125551</v>
      </c>
      <c r="D75" s="268">
        <v>255439</v>
      </c>
      <c r="E75" s="268">
        <v>271372</v>
      </c>
      <c r="F75" s="269">
        <v>271050</v>
      </c>
      <c r="G75" s="269">
        <v>261478.91488999999</v>
      </c>
      <c r="H75" s="269">
        <v>237583</v>
      </c>
      <c r="I75" s="268">
        <v>232085</v>
      </c>
      <c r="J75" s="269">
        <v>271050</v>
      </c>
      <c r="K75" s="269">
        <v>261478.91488999999</v>
      </c>
      <c r="L75" s="269">
        <v>237583</v>
      </c>
      <c r="M75" s="270">
        <v>231117</v>
      </c>
      <c r="N75" s="271">
        <v>216772</v>
      </c>
      <c r="O75" s="271">
        <v>203420</v>
      </c>
      <c r="P75" s="271">
        <v>198357</v>
      </c>
      <c r="Q75" s="270">
        <v>183283</v>
      </c>
      <c r="R75" s="271">
        <v>186482.32208000001</v>
      </c>
      <c r="S75" s="271">
        <v>248416</v>
      </c>
      <c r="T75" s="271">
        <v>368767</v>
      </c>
      <c r="U75" s="270">
        <v>830023</v>
      </c>
      <c r="V75" s="269">
        <v>824485</v>
      </c>
      <c r="W75" s="269">
        <v>764851</v>
      </c>
      <c r="X75" s="269">
        <v>786312</v>
      </c>
      <c r="Y75" s="270">
        <v>788627</v>
      </c>
      <c r="Z75" s="269">
        <v>1298014.1078799998</v>
      </c>
      <c r="AA75" s="269">
        <v>1312406</v>
      </c>
      <c r="AB75" s="269">
        <v>1311314.3139100003</v>
      </c>
      <c r="AC75" s="270">
        <v>1261986</v>
      </c>
      <c r="AD75" s="273">
        <v>1274721</v>
      </c>
      <c r="AE75" s="273">
        <v>1289802</v>
      </c>
      <c r="AF75" s="273">
        <v>1308535</v>
      </c>
      <c r="AG75" s="293">
        <v>1371723</v>
      </c>
      <c r="AH75" s="273">
        <v>1374784.1027900001</v>
      </c>
      <c r="AI75" s="273">
        <v>1387638.7353100001</v>
      </c>
      <c r="AJ75" s="273">
        <v>1408157</v>
      </c>
      <c r="AK75" s="293">
        <v>1130900.4063500001</v>
      </c>
      <c r="AL75" s="273">
        <v>1149507</v>
      </c>
      <c r="AM75" s="273">
        <v>1154905</v>
      </c>
      <c r="AN75" s="273">
        <v>1166607</v>
      </c>
      <c r="AO75" s="293">
        <v>1060913</v>
      </c>
      <c r="AP75" s="273">
        <v>915933.22601999994</v>
      </c>
      <c r="AQ75" s="273">
        <v>924699.30231000006</v>
      </c>
      <c r="AR75" s="273">
        <v>970435.65514999989</v>
      </c>
      <c r="AS75" s="293">
        <v>1181657.0598000002</v>
      </c>
      <c r="AT75" s="273">
        <v>1031506.29368</v>
      </c>
      <c r="AU75" s="273">
        <v>1524186.1627400001</v>
      </c>
      <c r="AV75" s="273">
        <v>1533883.6966999997</v>
      </c>
      <c r="AW75" s="293">
        <v>1535786.7697000001</v>
      </c>
      <c r="AX75" s="273">
        <v>2286976.8407399999</v>
      </c>
      <c r="AY75" s="273">
        <v>2359805.88693</v>
      </c>
      <c r="AZ75" s="273">
        <v>2327086.73073</v>
      </c>
      <c r="BA75" s="293">
        <v>2671557.6968129999</v>
      </c>
      <c r="BB75" s="273">
        <v>2794952.9926099996</v>
      </c>
    </row>
    <row r="76" spans="1:54" s="66" customFormat="1" ht="13.5" customHeight="1">
      <c r="A76" s="234"/>
      <c r="B76" s="226"/>
      <c r="C76" s="244"/>
      <c r="D76" s="244"/>
      <c r="E76" s="244"/>
      <c r="F76" s="228"/>
      <c r="G76" s="228"/>
      <c r="H76" s="228"/>
      <c r="I76" s="244"/>
      <c r="J76" s="228"/>
      <c r="K76" s="228"/>
      <c r="L76" s="228"/>
      <c r="M76" s="251"/>
      <c r="N76" s="230"/>
      <c r="O76" s="230"/>
      <c r="P76" s="230"/>
      <c r="Q76" s="251"/>
      <c r="R76" s="230"/>
      <c r="S76" s="230"/>
      <c r="T76" s="230"/>
      <c r="U76" s="251"/>
      <c r="V76" s="228"/>
      <c r="W76" s="228"/>
      <c r="X76" s="228"/>
      <c r="Y76" s="251"/>
      <c r="Z76" s="228"/>
      <c r="AA76" s="228"/>
      <c r="AB76" s="228"/>
      <c r="AC76" s="252"/>
      <c r="AD76" s="257"/>
      <c r="AE76" s="257"/>
      <c r="AF76" s="257"/>
      <c r="AG76" s="253"/>
      <c r="AH76" s="257"/>
      <c r="AI76" s="257"/>
      <c r="AJ76" s="257"/>
      <c r="AK76" s="253"/>
      <c r="AL76" s="257"/>
      <c r="AM76" s="257"/>
      <c r="AN76" s="257"/>
      <c r="AO76" s="253"/>
      <c r="AP76" s="257"/>
      <c r="AQ76" s="257"/>
      <c r="AR76" s="249"/>
      <c r="AS76" s="253"/>
      <c r="AT76" s="249"/>
      <c r="AU76" s="249"/>
      <c r="AV76" s="249"/>
      <c r="AW76" s="253"/>
      <c r="AX76" s="249"/>
      <c r="AY76" s="249"/>
      <c r="AZ76" s="249"/>
      <c r="BA76" s="253"/>
      <c r="BB76" s="249"/>
    </row>
    <row r="77" spans="1:54" s="66" customFormat="1" ht="13.5" customHeight="1">
      <c r="A77" s="234" t="s">
        <v>15</v>
      </c>
      <c r="B77" s="226"/>
      <c r="C77" s="275">
        <v>7650</v>
      </c>
      <c r="D77" s="275">
        <v>4662</v>
      </c>
      <c r="E77" s="275">
        <v>1166</v>
      </c>
      <c r="F77" s="276">
        <v>1330</v>
      </c>
      <c r="G77" s="276">
        <v>1441</v>
      </c>
      <c r="H77" s="276">
        <v>0</v>
      </c>
      <c r="I77" s="275">
        <v>0</v>
      </c>
      <c r="J77" s="276">
        <v>1330</v>
      </c>
      <c r="K77" s="276">
        <v>1441</v>
      </c>
      <c r="L77" s="276">
        <v>0</v>
      </c>
      <c r="M77" s="277">
        <v>0</v>
      </c>
      <c r="N77" s="278">
        <v>0</v>
      </c>
      <c r="O77" s="278">
        <v>0</v>
      </c>
      <c r="P77" s="278">
        <v>0</v>
      </c>
      <c r="Q77" s="277">
        <v>0</v>
      </c>
      <c r="R77" s="278">
        <v>0</v>
      </c>
      <c r="S77" s="278">
        <v>0</v>
      </c>
      <c r="T77" s="278">
        <v>3407</v>
      </c>
      <c r="U77" s="277">
        <v>0</v>
      </c>
      <c r="V77" s="276">
        <v>0</v>
      </c>
      <c r="W77" s="276">
        <v>0</v>
      </c>
      <c r="X77" s="276">
        <v>0</v>
      </c>
      <c r="Y77" s="277">
        <v>0</v>
      </c>
      <c r="Z77" s="276">
        <v>0</v>
      </c>
      <c r="AA77" s="276">
        <v>0</v>
      </c>
      <c r="AB77" s="276">
        <v>0</v>
      </c>
      <c r="AC77" s="279">
        <v>0</v>
      </c>
      <c r="AD77" s="280">
        <v>0</v>
      </c>
      <c r="AE77" s="280">
        <v>0</v>
      </c>
      <c r="AF77" s="280">
        <v>0</v>
      </c>
      <c r="AG77" s="281">
        <v>0</v>
      </c>
      <c r="AH77" s="280">
        <v>0</v>
      </c>
      <c r="AI77" s="280">
        <v>0</v>
      </c>
      <c r="AJ77" s="280">
        <v>0</v>
      </c>
      <c r="AK77" s="281">
        <v>0</v>
      </c>
      <c r="AL77" s="280">
        <v>0</v>
      </c>
      <c r="AM77" s="280">
        <v>0</v>
      </c>
      <c r="AN77" s="280">
        <v>0</v>
      </c>
      <c r="AO77" s="281">
        <v>0</v>
      </c>
      <c r="AP77" s="280">
        <v>0</v>
      </c>
      <c r="AQ77" s="280">
        <v>0</v>
      </c>
      <c r="AR77" s="280">
        <v>0</v>
      </c>
      <c r="AS77" s="281">
        <v>0</v>
      </c>
      <c r="AT77" s="280">
        <v>0</v>
      </c>
      <c r="AU77" s="280">
        <v>0</v>
      </c>
      <c r="AV77" s="280">
        <v>0</v>
      </c>
      <c r="AW77" s="281">
        <v>0</v>
      </c>
      <c r="AX77" s="280">
        <v>0</v>
      </c>
      <c r="AY77" s="280">
        <v>0</v>
      </c>
      <c r="AZ77" s="280">
        <v>0</v>
      </c>
      <c r="BA77" s="281">
        <v>0</v>
      </c>
      <c r="BB77" s="280">
        <v>0</v>
      </c>
    </row>
    <row r="78" spans="1:54" s="66" customFormat="1" ht="13.5" customHeight="1">
      <c r="A78" s="234"/>
      <c r="B78" s="226"/>
      <c r="C78" s="244"/>
      <c r="D78" s="244"/>
      <c r="E78" s="244"/>
      <c r="F78" s="228"/>
      <c r="G78" s="228"/>
      <c r="H78" s="228"/>
      <c r="I78" s="244"/>
      <c r="J78" s="228"/>
      <c r="K78" s="228"/>
      <c r="L78" s="228"/>
      <c r="M78" s="251"/>
      <c r="N78" s="230"/>
      <c r="O78" s="230"/>
      <c r="P78" s="230"/>
      <c r="Q78" s="251"/>
      <c r="R78" s="230"/>
      <c r="S78" s="230"/>
      <c r="T78" s="230"/>
      <c r="U78" s="251"/>
      <c r="V78" s="228"/>
      <c r="W78" s="228"/>
      <c r="X78" s="228"/>
      <c r="Y78" s="251"/>
      <c r="Z78" s="228"/>
      <c r="AA78" s="228"/>
      <c r="AB78" s="228"/>
      <c r="AC78" s="252"/>
      <c r="AD78" s="257"/>
      <c r="AE78" s="257"/>
      <c r="AF78" s="257"/>
      <c r="AG78" s="253"/>
      <c r="AH78" s="257"/>
      <c r="AI78" s="257"/>
      <c r="AJ78" s="257"/>
      <c r="AK78" s="253"/>
      <c r="AL78" s="257"/>
      <c r="AM78" s="257"/>
      <c r="AN78" s="257"/>
      <c r="AO78" s="253"/>
      <c r="AP78" s="257"/>
      <c r="AQ78" s="257"/>
      <c r="AR78" s="249"/>
      <c r="AS78" s="253"/>
      <c r="AT78" s="249"/>
      <c r="AU78" s="249"/>
      <c r="AV78" s="249"/>
      <c r="AW78" s="253"/>
      <c r="AX78" s="249"/>
      <c r="AY78" s="249"/>
      <c r="AZ78" s="249"/>
      <c r="BA78" s="253"/>
      <c r="BB78" s="249"/>
    </row>
    <row r="79" spans="1:54" s="66" customFormat="1" ht="13.5" customHeight="1">
      <c r="A79" s="234" t="s">
        <v>52</v>
      </c>
      <c r="B79" s="226"/>
      <c r="C79" s="244"/>
      <c r="D79" s="244"/>
      <c r="E79" s="244"/>
      <c r="F79" s="228"/>
      <c r="G79" s="228"/>
      <c r="H79" s="228"/>
      <c r="I79" s="244"/>
      <c r="J79" s="228"/>
      <c r="K79" s="228"/>
      <c r="L79" s="228"/>
      <c r="M79" s="251"/>
      <c r="N79" s="230"/>
      <c r="O79" s="230"/>
      <c r="P79" s="230"/>
      <c r="Q79" s="251"/>
      <c r="R79" s="230"/>
      <c r="S79" s="230"/>
      <c r="T79" s="230"/>
      <c r="U79" s="251"/>
      <c r="V79" s="228"/>
      <c r="W79" s="228"/>
      <c r="X79" s="228"/>
      <c r="Y79" s="251"/>
      <c r="Z79" s="228"/>
      <c r="AA79" s="228"/>
      <c r="AB79" s="228"/>
      <c r="AC79" s="252"/>
      <c r="AD79" s="257"/>
      <c r="AE79" s="257"/>
      <c r="AF79" s="257"/>
      <c r="AG79" s="253"/>
      <c r="AH79" s="257"/>
      <c r="AI79" s="257"/>
      <c r="AJ79" s="257"/>
      <c r="AK79" s="253"/>
      <c r="AL79" s="257"/>
      <c r="AM79" s="257"/>
      <c r="AN79" s="257"/>
      <c r="AO79" s="253"/>
      <c r="AP79" s="257">
        <v>0</v>
      </c>
      <c r="AQ79" s="257">
        <v>0</v>
      </c>
      <c r="AR79" s="249">
        <v>0</v>
      </c>
      <c r="AS79" s="253"/>
      <c r="AT79" s="249"/>
      <c r="AU79" s="249"/>
      <c r="AV79" s="249"/>
      <c r="AW79" s="253"/>
      <c r="AX79" s="249"/>
      <c r="AY79" s="249"/>
      <c r="AZ79" s="249"/>
      <c r="BA79" s="253"/>
      <c r="BB79" s="249"/>
    </row>
    <row r="80" spans="1:54" s="66" customFormat="1" ht="13.5" customHeight="1">
      <c r="A80" s="255" t="s">
        <v>51</v>
      </c>
      <c r="B80" s="226"/>
      <c r="C80" s="243">
        <v>40439</v>
      </c>
      <c r="D80" s="243">
        <v>70439</v>
      </c>
      <c r="E80" s="243">
        <v>94439</v>
      </c>
      <c r="F80" s="245">
        <v>224609</v>
      </c>
      <c r="G80" s="245">
        <v>224609.04</v>
      </c>
      <c r="H80" s="245">
        <v>224609</v>
      </c>
      <c r="I80" s="243">
        <v>750420</v>
      </c>
      <c r="J80" s="245">
        <v>224609</v>
      </c>
      <c r="K80" s="245">
        <v>224609.04</v>
      </c>
      <c r="L80" s="245">
        <v>224609</v>
      </c>
      <c r="M80" s="246">
        <v>750420</v>
      </c>
      <c r="N80" s="247">
        <v>832058</v>
      </c>
      <c r="O80" s="247">
        <v>832058</v>
      </c>
      <c r="P80" s="247">
        <v>832058</v>
      </c>
      <c r="Q80" s="246">
        <v>832058</v>
      </c>
      <c r="R80" s="247">
        <v>832058.46221999999</v>
      </c>
      <c r="S80" s="247">
        <v>832058</v>
      </c>
      <c r="T80" s="247">
        <v>832058</v>
      </c>
      <c r="U80" s="246">
        <v>1378124</v>
      </c>
      <c r="V80" s="245">
        <v>1378124</v>
      </c>
      <c r="W80" s="245">
        <v>1379747</v>
      </c>
      <c r="X80" s="245">
        <v>1379746.9</v>
      </c>
      <c r="Y80" s="246">
        <v>1379746.7274000002</v>
      </c>
      <c r="Z80" s="245">
        <v>1379747</v>
      </c>
      <c r="AA80" s="245">
        <v>1379747</v>
      </c>
      <c r="AB80" s="245">
        <v>1379747</v>
      </c>
      <c r="AC80" s="246">
        <v>1379747</v>
      </c>
      <c r="AD80" s="249">
        <v>1379747</v>
      </c>
      <c r="AE80" s="249">
        <v>1379747</v>
      </c>
      <c r="AF80" s="249">
        <v>1379747</v>
      </c>
      <c r="AG80" s="314">
        <v>1379747</v>
      </c>
      <c r="AH80" s="249">
        <v>1379746.7274000002</v>
      </c>
      <c r="AI80" s="249">
        <v>1379746.7274000002</v>
      </c>
      <c r="AJ80" s="249">
        <v>1379747</v>
      </c>
      <c r="AK80" s="314">
        <v>1379746.7274000002</v>
      </c>
      <c r="AL80" s="249">
        <v>1379747</v>
      </c>
      <c r="AM80" s="249">
        <v>1379747</v>
      </c>
      <c r="AN80" s="249">
        <v>1379747</v>
      </c>
      <c r="AO80" s="314">
        <v>1400453</v>
      </c>
      <c r="AP80" s="249">
        <v>1400452.6098100001</v>
      </c>
      <c r="AQ80" s="249">
        <v>1408848.98443</v>
      </c>
      <c r="AR80" s="249">
        <v>1408848.98443</v>
      </c>
      <c r="AS80" s="314">
        <v>1413608.2514300002</v>
      </c>
      <c r="AT80" s="249">
        <v>1413608.2514299997</v>
      </c>
      <c r="AU80" s="249">
        <v>1413608.2514300002</v>
      </c>
      <c r="AV80" s="249">
        <v>1416602.60818</v>
      </c>
      <c r="AW80" s="314">
        <v>1419135.9007000001</v>
      </c>
      <c r="AX80" s="249">
        <v>1420751.4280900001</v>
      </c>
      <c r="AY80" s="249">
        <v>1420751.4280900001</v>
      </c>
      <c r="AZ80" s="249">
        <v>1426266.5253100002</v>
      </c>
      <c r="BA80" s="314">
        <v>1426266.5253099999</v>
      </c>
      <c r="BB80" s="249">
        <v>1427151.1503100002</v>
      </c>
    </row>
    <row r="81" spans="1:54" s="66" customFormat="1" ht="13.5" customHeight="1">
      <c r="A81" s="255" t="s">
        <v>50</v>
      </c>
      <c r="B81" s="226"/>
      <c r="C81" s="243">
        <v>0</v>
      </c>
      <c r="D81" s="243">
        <v>0</v>
      </c>
      <c r="E81" s="243">
        <v>0</v>
      </c>
      <c r="F81" s="245">
        <v>0</v>
      </c>
      <c r="G81" s="245">
        <v>0</v>
      </c>
      <c r="H81" s="245">
        <v>0</v>
      </c>
      <c r="I81" s="243">
        <v>0</v>
      </c>
      <c r="J81" s="245">
        <v>0</v>
      </c>
      <c r="K81" s="245">
        <v>0</v>
      </c>
      <c r="L81" s="245">
        <v>0</v>
      </c>
      <c r="M81" s="246">
        <v>0</v>
      </c>
      <c r="N81" s="247">
        <v>0</v>
      </c>
      <c r="O81" s="247">
        <v>0</v>
      </c>
      <c r="P81" s="247">
        <v>0</v>
      </c>
      <c r="Q81" s="246">
        <v>0</v>
      </c>
      <c r="R81" s="247">
        <v>0</v>
      </c>
      <c r="S81" s="247">
        <v>0</v>
      </c>
      <c r="T81" s="247">
        <v>546067</v>
      </c>
      <c r="U81" s="246">
        <v>0</v>
      </c>
      <c r="V81" s="245">
        <v>0</v>
      </c>
      <c r="W81" s="245">
        <v>0</v>
      </c>
      <c r="X81" s="245">
        <v>0</v>
      </c>
      <c r="Y81" s="246">
        <v>0</v>
      </c>
      <c r="Z81" s="245">
        <v>0</v>
      </c>
      <c r="AA81" s="245">
        <v>0</v>
      </c>
      <c r="AB81" s="245">
        <v>0</v>
      </c>
      <c r="AC81" s="246">
        <v>0</v>
      </c>
      <c r="AD81" s="249">
        <v>0</v>
      </c>
      <c r="AE81" s="249">
        <v>9396</v>
      </c>
      <c r="AF81" s="249">
        <v>9396</v>
      </c>
      <c r="AG81" s="314">
        <v>5809</v>
      </c>
      <c r="AH81" s="249">
        <v>6491.1446999999998</v>
      </c>
      <c r="AI81" s="249">
        <v>7126.8832700000003</v>
      </c>
      <c r="AJ81" s="249">
        <v>8038.2872800000005</v>
      </c>
      <c r="AK81" s="314">
        <v>5708.8544299999994</v>
      </c>
      <c r="AL81" s="249">
        <v>5670</v>
      </c>
      <c r="AM81" s="249">
        <v>5986</v>
      </c>
      <c r="AN81" s="249">
        <v>7120</v>
      </c>
      <c r="AO81" s="314">
        <v>9412</v>
      </c>
      <c r="AP81" s="249">
        <v>11638.558919999999</v>
      </c>
      <c r="AQ81" s="249">
        <v>13460.616739999999</v>
      </c>
      <c r="AR81" s="249">
        <v>15638.19299</v>
      </c>
      <c r="AS81" s="314">
        <v>17923.274809999999</v>
      </c>
      <c r="AT81" s="249">
        <v>20077.478709999999</v>
      </c>
      <c r="AU81" s="249">
        <v>22109.553500000002</v>
      </c>
      <c r="AV81" s="249">
        <v>24076.811819999999</v>
      </c>
      <c r="AW81" s="314">
        <v>26258.13091</v>
      </c>
      <c r="AX81" s="249">
        <v>27937.416420000001</v>
      </c>
      <c r="AY81" s="249">
        <v>29400.640050000002</v>
      </c>
      <c r="AZ81" s="249">
        <v>30637.077880000001</v>
      </c>
      <c r="BA81" s="314">
        <v>32066.71531</v>
      </c>
      <c r="BB81" s="249">
        <v>33956.244920000005</v>
      </c>
    </row>
    <row r="82" spans="1:54" s="66" customFormat="1" ht="13.5" customHeight="1">
      <c r="A82" s="255" t="s">
        <v>98</v>
      </c>
      <c r="B82" s="226"/>
      <c r="C82" s="243">
        <v>0</v>
      </c>
      <c r="D82" s="243">
        <v>0</v>
      </c>
      <c r="E82" s="243">
        <v>0</v>
      </c>
      <c r="F82" s="245"/>
      <c r="G82" s="245"/>
      <c r="H82" s="245"/>
      <c r="I82" s="243">
        <v>0</v>
      </c>
      <c r="J82" s="245"/>
      <c r="K82" s="245"/>
      <c r="L82" s="245"/>
      <c r="M82" s="246">
        <v>0</v>
      </c>
      <c r="N82" s="247">
        <v>67</v>
      </c>
      <c r="O82" s="247">
        <v>482</v>
      </c>
      <c r="P82" s="247">
        <v>695</v>
      </c>
      <c r="Q82" s="246">
        <v>1195</v>
      </c>
      <c r="R82" s="247">
        <v>1446.1846</v>
      </c>
      <c r="S82" s="247">
        <v>1681</v>
      </c>
      <c r="T82" s="247">
        <v>2122</v>
      </c>
      <c r="U82" s="246">
        <v>2561</v>
      </c>
      <c r="V82" s="245">
        <v>2979</v>
      </c>
      <c r="W82" s="245">
        <v>2802</v>
      </c>
      <c r="X82" s="245">
        <v>3199.3219900000004</v>
      </c>
      <c r="Y82" s="246">
        <v>3766.01208</v>
      </c>
      <c r="Z82" s="245">
        <v>4334</v>
      </c>
      <c r="AA82" s="245">
        <v>5506</v>
      </c>
      <c r="AB82" s="245">
        <v>6771</v>
      </c>
      <c r="AC82" s="246">
        <v>7680</v>
      </c>
      <c r="AD82" s="249">
        <v>8469</v>
      </c>
      <c r="AE82" s="249">
        <v>0</v>
      </c>
      <c r="AF82" s="249">
        <v>0</v>
      </c>
      <c r="AG82" s="314">
        <v>0</v>
      </c>
      <c r="AH82" s="249">
        <v>0</v>
      </c>
      <c r="AI82" s="249">
        <v>0</v>
      </c>
      <c r="AJ82" s="249">
        <v>0</v>
      </c>
      <c r="AK82" s="314">
        <v>0</v>
      </c>
      <c r="AL82" s="249">
        <v>0</v>
      </c>
      <c r="AM82" s="249">
        <v>0</v>
      </c>
      <c r="AN82" s="249">
        <v>0</v>
      </c>
      <c r="AO82" s="314">
        <v>0</v>
      </c>
      <c r="AP82" s="249">
        <v>0</v>
      </c>
      <c r="AQ82" s="249">
        <v>0</v>
      </c>
      <c r="AR82" s="249">
        <v>0</v>
      </c>
      <c r="AS82" s="314">
        <v>0</v>
      </c>
      <c r="AT82" s="249">
        <v>0</v>
      </c>
      <c r="AU82" s="249">
        <v>0</v>
      </c>
      <c r="AV82" s="249">
        <v>0</v>
      </c>
      <c r="AW82" s="314">
        <v>0</v>
      </c>
      <c r="AX82" s="249">
        <v>0</v>
      </c>
      <c r="AY82" s="249">
        <v>0</v>
      </c>
      <c r="AZ82" s="249">
        <v>0</v>
      </c>
      <c r="BA82" s="314">
        <v>0</v>
      </c>
      <c r="BB82" s="249">
        <v>0</v>
      </c>
    </row>
    <row r="83" spans="1:54" s="66" customFormat="1" ht="13.5" customHeight="1">
      <c r="A83" s="255" t="s">
        <v>49</v>
      </c>
      <c r="B83" s="226"/>
      <c r="C83" s="243">
        <v>8197</v>
      </c>
      <c r="D83" s="243">
        <v>6549</v>
      </c>
      <c r="E83" s="243">
        <v>5272</v>
      </c>
      <c r="F83" s="245">
        <v>4969</v>
      </c>
      <c r="G83" s="245">
        <v>4679</v>
      </c>
      <c r="H83" s="245">
        <v>4393</v>
      </c>
      <c r="I83" s="243">
        <v>4107</v>
      </c>
      <c r="J83" s="245">
        <v>4969</v>
      </c>
      <c r="K83" s="245">
        <v>4679</v>
      </c>
      <c r="L83" s="245">
        <v>4393</v>
      </c>
      <c r="M83" s="246">
        <v>4107</v>
      </c>
      <c r="N83" s="247">
        <v>3866</v>
      </c>
      <c r="O83" s="247">
        <v>3583</v>
      </c>
      <c r="P83" s="247">
        <v>3217</v>
      </c>
      <c r="Q83" s="246">
        <v>3142</v>
      </c>
      <c r="R83" s="247">
        <v>2884.0715299999997</v>
      </c>
      <c r="S83" s="247">
        <v>2671</v>
      </c>
      <c r="T83" s="247">
        <v>2442</v>
      </c>
      <c r="U83" s="246">
        <v>2236</v>
      </c>
      <c r="V83" s="245">
        <v>2039</v>
      </c>
      <c r="W83" s="245">
        <v>1847</v>
      </c>
      <c r="X83" s="245">
        <v>1624.1573399999997</v>
      </c>
      <c r="Y83" s="246">
        <v>1475.88978</v>
      </c>
      <c r="Z83" s="245">
        <v>1341</v>
      </c>
      <c r="AA83" s="245">
        <v>1208</v>
      </c>
      <c r="AB83" s="245">
        <v>1077</v>
      </c>
      <c r="AC83" s="246">
        <v>968</v>
      </c>
      <c r="AD83" s="249">
        <v>871</v>
      </c>
      <c r="AE83" s="249">
        <v>782</v>
      </c>
      <c r="AF83" s="249">
        <v>701</v>
      </c>
      <c r="AG83" s="314">
        <v>621</v>
      </c>
      <c r="AH83" s="249">
        <v>550.34590999999989</v>
      </c>
      <c r="AI83" s="249">
        <v>315.51486</v>
      </c>
      <c r="AJ83" s="249">
        <v>264</v>
      </c>
      <c r="AK83" s="314">
        <v>241.96542000000002</v>
      </c>
      <c r="AL83" s="249">
        <v>225</v>
      </c>
      <c r="AM83" s="249">
        <v>208</v>
      </c>
      <c r="AN83" s="249">
        <v>87</v>
      </c>
      <c r="AO83" s="314">
        <v>77</v>
      </c>
      <c r="AP83" s="249">
        <v>77.989699999999999</v>
      </c>
      <c r="AQ83" s="249">
        <v>77.989699999999999</v>
      </c>
      <c r="AR83" s="249">
        <v>77.989699999999999</v>
      </c>
      <c r="AS83" s="314">
        <v>77.989699999999999</v>
      </c>
      <c r="AT83" s="249">
        <v>77.989699999999999</v>
      </c>
      <c r="AU83" s="249">
        <v>77.989699999999999</v>
      </c>
      <c r="AV83" s="249">
        <v>0</v>
      </c>
      <c r="AW83" s="314">
        <v>0</v>
      </c>
      <c r="AX83" s="249">
        <v>0</v>
      </c>
      <c r="AY83" s="249">
        <v>0</v>
      </c>
      <c r="AZ83" s="249">
        <v>0</v>
      </c>
      <c r="BA83" s="314">
        <v>0</v>
      </c>
      <c r="BB83" s="249">
        <v>0</v>
      </c>
    </row>
    <row r="84" spans="1:54" s="66" customFormat="1" ht="13.5" customHeight="1">
      <c r="A84" s="255" t="s">
        <v>123</v>
      </c>
      <c r="B84" s="226"/>
      <c r="C84" s="243">
        <v>0</v>
      </c>
      <c r="D84" s="243">
        <v>0</v>
      </c>
      <c r="E84" s="243">
        <v>0</v>
      </c>
      <c r="F84" s="245"/>
      <c r="G84" s="245"/>
      <c r="H84" s="245"/>
      <c r="I84" s="243">
        <v>13643</v>
      </c>
      <c r="J84" s="245"/>
      <c r="K84" s="245"/>
      <c r="L84" s="245"/>
      <c r="M84" s="246">
        <v>13637</v>
      </c>
      <c r="N84" s="247">
        <v>13643</v>
      </c>
      <c r="O84" s="247">
        <v>13637</v>
      </c>
      <c r="P84" s="247">
        <v>13637</v>
      </c>
      <c r="Q84" s="246">
        <v>20137</v>
      </c>
      <c r="R84" s="247">
        <v>20136.886879999998</v>
      </c>
      <c r="S84" s="247">
        <v>20137</v>
      </c>
      <c r="T84" s="247">
        <v>20137</v>
      </c>
      <c r="U84" s="246">
        <v>25169</v>
      </c>
      <c r="V84" s="245">
        <v>25169</v>
      </c>
      <c r="W84" s="245">
        <v>25169</v>
      </c>
      <c r="X84" s="245">
        <v>25169.219929999999</v>
      </c>
      <c r="Y84" s="246">
        <v>30498.563600000001</v>
      </c>
      <c r="Z84" s="245">
        <v>30499</v>
      </c>
      <c r="AA84" s="245">
        <v>30499</v>
      </c>
      <c r="AB84" s="245">
        <v>30498.563600000001</v>
      </c>
      <c r="AC84" s="246">
        <v>33556</v>
      </c>
      <c r="AD84" s="249">
        <v>33556</v>
      </c>
      <c r="AE84" s="249">
        <v>33556</v>
      </c>
      <c r="AF84" s="249">
        <v>33556</v>
      </c>
      <c r="AG84" s="314">
        <v>37846</v>
      </c>
      <c r="AH84" s="249">
        <v>37845.799429999999</v>
      </c>
      <c r="AI84" s="249">
        <v>37845.799429999999</v>
      </c>
      <c r="AJ84" s="249">
        <v>37845.799429999999</v>
      </c>
      <c r="AK84" s="314">
        <v>43212.957490000001</v>
      </c>
      <c r="AL84" s="249">
        <v>43213</v>
      </c>
      <c r="AM84" s="249">
        <v>43213</v>
      </c>
      <c r="AN84" s="249">
        <v>43213</v>
      </c>
      <c r="AO84" s="314">
        <v>54650</v>
      </c>
      <c r="AP84" s="249">
        <v>54650.422639999997</v>
      </c>
      <c r="AQ84" s="249">
        <v>54650.422639999997</v>
      </c>
      <c r="AR84" s="249">
        <v>54650.422639999997</v>
      </c>
      <c r="AS84" s="314">
        <v>70681.33709999999</v>
      </c>
      <c r="AT84" s="249">
        <v>70681.33709999999</v>
      </c>
      <c r="AU84" s="249">
        <v>70681.33709999999</v>
      </c>
      <c r="AV84" s="249">
        <v>70681.33709999999</v>
      </c>
      <c r="AW84" s="314">
        <v>87260.622770000002</v>
      </c>
      <c r="AX84" s="249">
        <v>87260.622770000002</v>
      </c>
      <c r="AY84" s="249">
        <v>87260.622770000002</v>
      </c>
      <c r="AZ84" s="249">
        <v>87260.622770000002</v>
      </c>
      <c r="BA84" s="314">
        <v>103139.93815999999</v>
      </c>
      <c r="BB84" s="249">
        <v>102876.47304000001</v>
      </c>
    </row>
    <row r="85" spans="1:54" s="66" customFormat="1" ht="13.5" customHeight="1">
      <c r="A85" s="255" t="s">
        <v>210</v>
      </c>
      <c r="B85" s="226"/>
      <c r="C85" s="243">
        <v>6094</v>
      </c>
      <c r="D85" s="243">
        <v>7360</v>
      </c>
      <c r="E85" s="243">
        <v>50961</v>
      </c>
      <c r="F85" s="245">
        <v>62250</v>
      </c>
      <c r="G85" s="245">
        <v>80673</v>
      </c>
      <c r="H85" s="245">
        <v>71437</v>
      </c>
      <c r="I85" s="243">
        <v>78168</v>
      </c>
      <c r="J85" s="245">
        <v>62250</v>
      </c>
      <c r="K85" s="245">
        <v>80673</v>
      </c>
      <c r="L85" s="245">
        <v>71437</v>
      </c>
      <c r="M85" s="246">
        <v>70804</v>
      </c>
      <c r="N85" s="247">
        <v>94446.42</v>
      </c>
      <c r="O85" s="247">
        <v>126216.42</v>
      </c>
      <c r="P85" s="247">
        <v>154832.84</v>
      </c>
      <c r="Q85" s="246">
        <v>155270</v>
      </c>
      <c r="R85" s="247">
        <v>182929.95983000001</v>
      </c>
      <c r="S85" s="247">
        <v>216404</v>
      </c>
      <c r="T85" s="247">
        <v>222468</v>
      </c>
      <c r="U85" s="246">
        <v>223791</v>
      </c>
      <c r="V85" s="245">
        <v>255716</v>
      </c>
      <c r="W85" s="245">
        <v>288757</v>
      </c>
      <c r="X85" s="245">
        <v>223791</v>
      </c>
      <c r="Y85" s="246">
        <v>290420</v>
      </c>
      <c r="Z85" s="245">
        <v>312113</v>
      </c>
      <c r="AA85" s="245">
        <v>290420</v>
      </c>
      <c r="AB85" s="245">
        <v>290420</v>
      </c>
      <c r="AC85" s="246">
        <v>267082</v>
      </c>
      <c r="AD85" s="249">
        <v>267082</v>
      </c>
      <c r="AE85" s="249">
        <v>167082</v>
      </c>
      <c r="AF85" s="249">
        <v>167082</v>
      </c>
      <c r="AG85" s="314">
        <v>148941</v>
      </c>
      <c r="AH85" s="249">
        <v>149011.33636999998</v>
      </c>
      <c r="AI85" s="249">
        <v>148941</v>
      </c>
      <c r="AJ85" s="249">
        <v>0</v>
      </c>
      <c r="AK85" s="314">
        <v>151356.16968000002</v>
      </c>
      <c r="AL85" s="249">
        <v>216215</v>
      </c>
      <c r="AM85" s="249">
        <v>216240</v>
      </c>
      <c r="AN85" s="249">
        <v>198053.70094000001</v>
      </c>
      <c r="AO85" s="314">
        <v>0</v>
      </c>
      <c r="AP85" s="249">
        <v>0</v>
      </c>
      <c r="AQ85" s="249">
        <v>0</v>
      </c>
      <c r="AR85" s="249">
        <v>0</v>
      </c>
      <c r="AS85" s="314">
        <v>0</v>
      </c>
      <c r="AT85" s="249">
        <v>0</v>
      </c>
      <c r="AU85" s="249">
        <v>0</v>
      </c>
      <c r="AV85" s="249">
        <v>0</v>
      </c>
      <c r="AW85" s="314">
        <v>0</v>
      </c>
      <c r="AX85" s="249">
        <v>0</v>
      </c>
      <c r="AY85" s="249">
        <v>0</v>
      </c>
      <c r="AZ85" s="249">
        <v>0</v>
      </c>
      <c r="BA85" s="314">
        <v>0</v>
      </c>
      <c r="BB85" s="249">
        <v>0</v>
      </c>
    </row>
    <row r="86" spans="1:54" s="68" customFormat="1" ht="13.5" customHeight="1">
      <c r="A86" s="255" t="s">
        <v>48</v>
      </c>
      <c r="B86" s="226"/>
      <c r="C86" s="243">
        <v>43529</v>
      </c>
      <c r="D86" s="243">
        <v>12336</v>
      </c>
      <c r="E86" s="243">
        <v>0</v>
      </c>
      <c r="F86" s="245">
        <v>0</v>
      </c>
      <c r="G86" s="245">
        <v>0</v>
      </c>
      <c r="H86" s="245">
        <v>0</v>
      </c>
      <c r="I86" s="243">
        <v>0</v>
      </c>
      <c r="J86" s="245">
        <v>0</v>
      </c>
      <c r="K86" s="245">
        <v>0</v>
      </c>
      <c r="L86" s="245">
        <v>0</v>
      </c>
      <c r="M86" s="246">
        <v>0</v>
      </c>
      <c r="N86" s="247">
        <v>0</v>
      </c>
      <c r="O86" s="247">
        <v>0</v>
      </c>
      <c r="P86" s="247">
        <v>0</v>
      </c>
      <c r="Q86" s="246">
        <v>0</v>
      </c>
      <c r="R86" s="247">
        <v>0</v>
      </c>
      <c r="S86" s="247">
        <v>0</v>
      </c>
      <c r="T86" s="247">
        <v>0</v>
      </c>
      <c r="U86" s="246">
        <v>0</v>
      </c>
      <c r="V86" s="245">
        <v>0</v>
      </c>
      <c r="W86" s="245">
        <v>0</v>
      </c>
      <c r="X86" s="245">
        <v>71332</v>
      </c>
      <c r="Y86" s="246">
        <v>0</v>
      </c>
      <c r="Z86" s="245">
        <v>0</v>
      </c>
      <c r="AA86" s="245">
        <v>43914</v>
      </c>
      <c r="AB86" s="245">
        <v>18685</v>
      </c>
      <c r="AC86" s="246">
        <v>0</v>
      </c>
      <c r="AD86" s="249">
        <v>26208</v>
      </c>
      <c r="AE86" s="249">
        <v>42594</v>
      </c>
      <c r="AF86" s="249">
        <v>73679</v>
      </c>
      <c r="AG86" s="314">
        <v>0</v>
      </c>
      <c r="AH86" s="249">
        <v>13424.003119999999</v>
      </c>
      <c r="AI86" s="249">
        <v>40116</v>
      </c>
      <c r="AJ86" s="249" t="s">
        <v>0</v>
      </c>
      <c r="AK86" s="314">
        <v>75172.477460000009</v>
      </c>
      <c r="AL86" s="249">
        <v>44661</v>
      </c>
      <c r="AM86" s="249">
        <v>90762</v>
      </c>
      <c r="AN86" s="249">
        <v>140904.66417</v>
      </c>
      <c r="AO86" s="314">
        <v>0</v>
      </c>
      <c r="AP86" s="249">
        <v>81564.153680000003</v>
      </c>
      <c r="AQ86" s="249">
        <v>169421.03261000002</v>
      </c>
      <c r="AR86" s="249">
        <v>197041.24068000002</v>
      </c>
      <c r="AS86" s="314">
        <v>204238.7905</v>
      </c>
      <c r="AT86" s="249">
        <v>96428.717660000199</v>
      </c>
      <c r="AU86" s="249">
        <v>183059.96071999992</v>
      </c>
      <c r="AV86" s="249">
        <v>215835.6741</v>
      </c>
      <c r="AW86" s="314">
        <v>217306.29621999999</v>
      </c>
      <c r="AX86" s="249">
        <v>92572.698670000012</v>
      </c>
      <c r="AY86" s="249">
        <v>165170.97944</v>
      </c>
      <c r="AZ86" s="249">
        <v>192933.25902</v>
      </c>
      <c r="BA86" s="314">
        <v>197502.60170999999</v>
      </c>
      <c r="BB86" s="249">
        <v>58719</v>
      </c>
    </row>
    <row r="87" spans="1:54" s="66" customFormat="1" ht="13.5" customHeight="1">
      <c r="A87" s="255" t="s">
        <v>342</v>
      </c>
      <c r="B87" s="226"/>
      <c r="C87" s="243"/>
      <c r="D87" s="243"/>
      <c r="E87" s="243"/>
      <c r="F87" s="245"/>
      <c r="G87" s="245"/>
      <c r="H87" s="245"/>
      <c r="I87" s="243"/>
      <c r="J87" s="245"/>
      <c r="K87" s="245"/>
      <c r="L87" s="245"/>
      <c r="M87" s="246"/>
      <c r="N87" s="247"/>
      <c r="O87" s="247"/>
      <c r="P87" s="247"/>
      <c r="Q87" s="246"/>
      <c r="R87" s="247"/>
      <c r="S87" s="247"/>
      <c r="T87" s="247"/>
      <c r="U87" s="246"/>
      <c r="V87" s="245"/>
      <c r="W87" s="245"/>
      <c r="X87" s="245"/>
      <c r="Y87" s="246"/>
      <c r="Z87" s="245"/>
      <c r="AA87" s="245"/>
      <c r="AB87" s="245"/>
      <c r="AC87" s="246"/>
      <c r="AD87" s="249"/>
      <c r="AE87" s="249"/>
      <c r="AF87" s="249"/>
      <c r="AG87" s="314"/>
      <c r="AH87" s="249"/>
      <c r="AI87" s="249"/>
      <c r="AJ87" s="249"/>
      <c r="AK87" s="314"/>
      <c r="AL87" s="249">
        <v>10766</v>
      </c>
      <c r="AM87" s="249">
        <v>0</v>
      </c>
      <c r="AN87" s="249">
        <v>0</v>
      </c>
      <c r="AO87" s="314">
        <v>71133</v>
      </c>
      <c r="AP87" s="249">
        <v>0</v>
      </c>
      <c r="AQ87" s="249">
        <v>0</v>
      </c>
      <c r="AR87" s="249">
        <v>0</v>
      </c>
      <c r="AS87" s="314">
        <v>0</v>
      </c>
      <c r="AT87" s="249">
        <v>0</v>
      </c>
      <c r="AU87" s="249">
        <v>0</v>
      </c>
      <c r="AV87" s="249">
        <v>0</v>
      </c>
      <c r="AW87" s="314">
        <v>0</v>
      </c>
      <c r="AX87" s="249">
        <v>0</v>
      </c>
      <c r="AY87" s="249">
        <v>0</v>
      </c>
      <c r="AZ87" s="249">
        <v>0</v>
      </c>
      <c r="BA87" s="314">
        <v>0</v>
      </c>
      <c r="BB87" s="249">
        <v>0</v>
      </c>
    </row>
    <row r="88" spans="1:54" s="68" customFormat="1" ht="13.5" customHeight="1">
      <c r="A88" s="315" t="s">
        <v>47</v>
      </c>
      <c r="B88" s="267"/>
      <c r="C88" s="268">
        <v>98260</v>
      </c>
      <c r="D88" s="268">
        <v>96685</v>
      </c>
      <c r="E88" s="268">
        <v>150673</v>
      </c>
      <c r="F88" s="269">
        <v>291829</v>
      </c>
      <c r="G88" s="269">
        <v>309962.03999999998</v>
      </c>
      <c r="H88" s="269">
        <v>300440</v>
      </c>
      <c r="I88" s="268">
        <v>846339</v>
      </c>
      <c r="J88" s="269">
        <v>291829</v>
      </c>
      <c r="K88" s="269">
        <v>309962.03999999998</v>
      </c>
      <c r="L88" s="269">
        <v>300440</v>
      </c>
      <c r="M88" s="270">
        <v>838969</v>
      </c>
      <c r="N88" s="271">
        <v>944081.42</v>
      </c>
      <c r="O88" s="271">
        <v>975977.42</v>
      </c>
      <c r="P88" s="271">
        <v>1004440.84</v>
      </c>
      <c r="Q88" s="270">
        <v>1011803</v>
      </c>
      <c r="R88" s="271">
        <v>1039456.07176</v>
      </c>
      <c r="S88" s="271">
        <v>1072951.5067</v>
      </c>
      <c r="T88" s="271">
        <v>1628701</v>
      </c>
      <c r="U88" s="270">
        <v>1631881</v>
      </c>
      <c r="V88" s="269">
        <v>1664027</v>
      </c>
      <c r="W88" s="269">
        <v>1698322</v>
      </c>
      <c r="X88" s="269">
        <v>1704861.5992599998</v>
      </c>
      <c r="Y88" s="270">
        <v>1705908.1928600003</v>
      </c>
      <c r="Z88" s="269">
        <v>1728034</v>
      </c>
      <c r="AA88" s="269">
        <v>1751294</v>
      </c>
      <c r="AB88" s="269">
        <v>1727198.5636</v>
      </c>
      <c r="AC88" s="270">
        <v>1689033</v>
      </c>
      <c r="AD88" s="273">
        <v>1715933</v>
      </c>
      <c r="AE88" s="273">
        <v>1633157</v>
      </c>
      <c r="AF88" s="273">
        <v>1664161</v>
      </c>
      <c r="AG88" s="293">
        <v>1572964</v>
      </c>
      <c r="AH88" s="273">
        <v>1587069.35693</v>
      </c>
      <c r="AI88" s="273">
        <v>1614092.9249600002</v>
      </c>
      <c r="AJ88" s="273">
        <v>1640472.0867099999</v>
      </c>
      <c r="AK88" s="293">
        <v>1655439.1518800003</v>
      </c>
      <c r="AL88" s="273">
        <v>1700497</v>
      </c>
      <c r="AM88" s="273">
        <v>1736156</v>
      </c>
      <c r="AN88" s="273">
        <v>1769125.3651099999</v>
      </c>
      <c r="AO88" s="293">
        <v>1535725</v>
      </c>
      <c r="AP88" s="273">
        <v>1548383.7347500001</v>
      </c>
      <c r="AQ88" s="273">
        <v>1646459.0461200001</v>
      </c>
      <c r="AR88" s="273">
        <v>1676256.8304399999</v>
      </c>
      <c r="AS88" s="293">
        <v>1706529.6435400001</v>
      </c>
      <c r="AT88" s="273">
        <v>1600873.7745999997</v>
      </c>
      <c r="AU88" s="273">
        <v>1689537.0924499999</v>
      </c>
      <c r="AV88" s="273">
        <v>1727196.4311999998</v>
      </c>
      <c r="AW88" s="293">
        <v>1749960.9506000001</v>
      </c>
      <c r="AX88" s="273">
        <v>1628522.1659500001</v>
      </c>
      <c r="AY88" s="273">
        <v>1702583.67035</v>
      </c>
      <c r="AZ88" s="273">
        <v>1737097.4849800002</v>
      </c>
      <c r="BA88" s="293">
        <v>1758975.7804899998</v>
      </c>
      <c r="BB88" s="273">
        <v>1622702.8682700002</v>
      </c>
    </row>
    <row r="89" spans="1:54" s="66" customFormat="1" ht="15.75" customHeight="1">
      <c r="A89" s="316"/>
      <c r="B89" s="226"/>
      <c r="C89" s="275" t="s">
        <v>0</v>
      </c>
      <c r="D89" s="275" t="s">
        <v>0</v>
      </c>
      <c r="E89" s="275" t="s">
        <v>0</v>
      </c>
      <c r="F89" s="276" t="s">
        <v>0</v>
      </c>
      <c r="G89" s="276" t="s">
        <v>0</v>
      </c>
      <c r="H89" s="276" t="s">
        <v>0</v>
      </c>
      <c r="I89" s="275" t="s">
        <v>0</v>
      </c>
      <c r="J89" s="276" t="s">
        <v>0</v>
      </c>
      <c r="K89" s="276" t="s">
        <v>0</v>
      </c>
      <c r="L89" s="276" t="s">
        <v>0</v>
      </c>
      <c r="M89" s="277" t="s">
        <v>0</v>
      </c>
      <c r="N89" s="278" t="s">
        <v>0</v>
      </c>
      <c r="O89" s="278" t="s">
        <v>0</v>
      </c>
      <c r="P89" s="278" t="s">
        <v>0</v>
      </c>
      <c r="Q89" s="277" t="s">
        <v>0</v>
      </c>
      <c r="R89" s="278"/>
      <c r="S89" s="278"/>
      <c r="T89" s="278"/>
      <c r="U89" s="277" t="s">
        <v>0</v>
      </c>
      <c r="V89" s="276"/>
      <c r="W89" s="276"/>
      <c r="X89" s="276"/>
      <c r="Y89" s="277" t="s">
        <v>0</v>
      </c>
      <c r="Z89" s="276" t="s">
        <v>0</v>
      </c>
      <c r="AA89" s="276" t="s">
        <v>0</v>
      </c>
      <c r="AB89" s="276" t="s">
        <v>0</v>
      </c>
      <c r="AC89" s="277" t="s">
        <v>0</v>
      </c>
      <c r="AD89" s="280"/>
      <c r="AE89" s="280"/>
      <c r="AF89" s="280"/>
      <c r="AG89" s="317"/>
      <c r="AH89" s="280"/>
      <c r="AI89" s="280"/>
      <c r="AJ89" s="280"/>
      <c r="AK89" s="317"/>
      <c r="AL89" s="280"/>
      <c r="AM89" s="280"/>
      <c r="AN89" s="280"/>
      <c r="AO89" s="317"/>
      <c r="AP89" s="280">
        <v>0</v>
      </c>
      <c r="AQ89" s="280">
        <v>0</v>
      </c>
      <c r="AR89" s="280"/>
      <c r="AS89" s="317"/>
      <c r="AT89" s="280"/>
      <c r="AU89" s="280"/>
      <c r="AV89" s="280"/>
      <c r="AW89" s="317"/>
      <c r="AX89" s="280"/>
      <c r="AY89" s="280"/>
      <c r="AZ89" s="280"/>
      <c r="BA89" s="317"/>
      <c r="BB89" s="280"/>
    </row>
    <row r="90" spans="1:54" s="66" customFormat="1" ht="15.75" customHeight="1">
      <c r="A90" s="284" t="s">
        <v>46</v>
      </c>
      <c r="B90" s="267"/>
      <c r="C90" s="301">
        <v>326114</v>
      </c>
      <c r="D90" s="301">
        <v>505942</v>
      </c>
      <c r="E90" s="301">
        <v>616760</v>
      </c>
      <c r="F90" s="302">
        <v>725139.85070000007</v>
      </c>
      <c r="G90" s="302">
        <v>735894.55463999999</v>
      </c>
      <c r="H90" s="302">
        <v>745308.27917999995</v>
      </c>
      <c r="I90" s="301">
        <v>1264469</v>
      </c>
      <c r="J90" s="302">
        <v>725139.85070000007</v>
      </c>
      <c r="K90" s="302">
        <v>735894.55463999999</v>
      </c>
      <c r="L90" s="302">
        <v>745308.27917999995</v>
      </c>
      <c r="M90" s="303">
        <v>1256131</v>
      </c>
      <c r="N90" s="304">
        <v>1317873.42</v>
      </c>
      <c r="O90" s="304">
        <v>1321133.42</v>
      </c>
      <c r="P90" s="304">
        <v>1353395.8399999999</v>
      </c>
      <c r="Q90" s="303">
        <v>1328168</v>
      </c>
      <c r="R90" s="304">
        <v>1355469.6189300001</v>
      </c>
      <c r="S90" s="304">
        <v>1479237.5067</v>
      </c>
      <c r="T90" s="304">
        <v>2377886</v>
      </c>
      <c r="U90" s="303">
        <v>2841937</v>
      </c>
      <c r="V90" s="302">
        <v>2700925</v>
      </c>
      <c r="W90" s="302">
        <v>2728297</v>
      </c>
      <c r="X90" s="302">
        <v>2776764.5992599996</v>
      </c>
      <c r="Y90" s="303">
        <v>2738159.1928600003</v>
      </c>
      <c r="Z90" s="302">
        <v>3300962.8675500001</v>
      </c>
      <c r="AA90" s="302">
        <v>3280353</v>
      </c>
      <c r="AB90" s="302">
        <v>3248780.5108599998</v>
      </c>
      <c r="AC90" s="303">
        <v>3211167</v>
      </c>
      <c r="AD90" s="305">
        <v>3242380</v>
      </c>
      <c r="AE90" s="305">
        <v>3185176</v>
      </c>
      <c r="AF90" s="305">
        <v>3241917</v>
      </c>
      <c r="AG90" s="306">
        <v>3209768</v>
      </c>
      <c r="AH90" s="305">
        <v>3249706.4084800002</v>
      </c>
      <c r="AI90" s="305">
        <v>3286774.7671800004</v>
      </c>
      <c r="AJ90" s="305">
        <v>3347662.0867099999</v>
      </c>
      <c r="AK90" s="306">
        <v>3203997.5138000008</v>
      </c>
      <c r="AL90" s="305">
        <v>3252539.6487999996</v>
      </c>
      <c r="AM90" s="305">
        <v>3310359.3582299999</v>
      </c>
      <c r="AN90" s="305">
        <v>3365387.6723899995</v>
      </c>
      <c r="AO90" s="306">
        <v>3005820</v>
      </c>
      <c r="AP90" s="305">
        <v>3023097.0264699999</v>
      </c>
      <c r="AQ90" s="305">
        <v>3146633.1898700004</v>
      </c>
      <c r="AR90" s="305">
        <v>3232623.5750899999</v>
      </c>
      <c r="AS90" s="306">
        <v>3527332.0186000005</v>
      </c>
      <c r="AT90" s="305">
        <v>3454611.5366399996</v>
      </c>
      <c r="AU90" s="305">
        <v>3865453.18444</v>
      </c>
      <c r="AV90" s="305">
        <v>3938484.1671599997</v>
      </c>
      <c r="AW90" s="306">
        <v>3910448.1727700001</v>
      </c>
      <c r="AX90" s="305">
        <v>4788612.79177</v>
      </c>
      <c r="AY90" s="305">
        <v>4750573.7969400007</v>
      </c>
      <c r="AZ90" s="305">
        <v>4822469.8077100003</v>
      </c>
      <c r="BA90" s="306">
        <v>5156359.6367429998</v>
      </c>
      <c r="BB90" s="305">
        <v>5143736.8196699992</v>
      </c>
    </row>
    <row r="91" spans="1:54" ht="15.75" customHeight="1">
      <c r="A91" s="226"/>
      <c r="B91" s="226"/>
      <c r="C91" s="226"/>
      <c r="D91" s="226"/>
      <c r="E91" s="226"/>
      <c r="F91" s="318"/>
      <c r="G91" s="318"/>
      <c r="H91" s="318"/>
      <c r="I91" s="226"/>
      <c r="J91" s="318"/>
      <c r="K91" s="318"/>
      <c r="L91" s="318"/>
      <c r="M91" s="226"/>
      <c r="N91" s="318"/>
      <c r="O91" s="318"/>
      <c r="P91" s="318"/>
      <c r="Q91" s="226"/>
      <c r="R91" s="318"/>
      <c r="S91" s="318"/>
      <c r="T91" s="318"/>
      <c r="U91" s="226"/>
      <c r="V91" s="318"/>
      <c r="W91" s="318"/>
      <c r="X91" s="318"/>
      <c r="Y91" s="226"/>
      <c r="Z91" s="319"/>
      <c r="AA91" s="319"/>
      <c r="AB91" s="318"/>
      <c r="AC91" s="226"/>
      <c r="AD91" s="319"/>
      <c r="AE91" s="319"/>
      <c r="AF91" s="319"/>
      <c r="AG91" s="226"/>
      <c r="AH91" s="319"/>
      <c r="AI91" s="319"/>
      <c r="AJ91" s="319"/>
      <c r="AK91" s="226"/>
      <c r="AL91" s="319"/>
      <c r="AM91" s="319"/>
      <c r="AN91" s="319"/>
      <c r="AO91" s="226"/>
      <c r="AP91" s="138"/>
      <c r="AQ91" s="138"/>
      <c r="AR91" s="138"/>
      <c r="AS91" s="138"/>
      <c r="AT91" s="138"/>
      <c r="AU91" s="138"/>
      <c r="AV91" s="138"/>
      <c r="AW91" s="138"/>
      <c r="AX91" s="320"/>
      <c r="AY91" s="320"/>
      <c r="AZ91" s="320"/>
      <c r="BA91" s="138"/>
      <c r="BB91" s="320"/>
    </row>
    <row r="92" spans="1:54" ht="15.75" customHeight="1">
      <c r="A92" s="321"/>
      <c r="B92" s="226"/>
      <c r="C92" s="226"/>
      <c r="D92" s="226"/>
      <c r="E92" s="226"/>
      <c r="F92" s="318"/>
      <c r="G92" s="318"/>
      <c r="H92" s="318"/>
      <c r="I92" s="226"/>
      <c r="J92" s="318"/>
      <c r="K92" s="318"/>
      <c r="L92" s="318"/>
      <c r="M92" s="226"/>
      <c r="N92" s="318"/>
      <c r="O92" s="318"/>
      <c r="P92" s="318"/>
      <c r="Q92" s="226"/>
      <c r="R92" s="318"/>
      <c r="S92" s="318"/>
      <c r="T92" s="318"/>
      <c r="U92" s="226"/>
      <c r="V92" s="318"/>
      <c r="W92" s="318"/>
      <c r="X92" s="318"/>
      <c r="Y92" s="226"/>
      <c r="Z92" s="319"/>
      <c r="AA92" s="319"/>
      <c r="AB92" s="318"/>
      <c r="AC92" s="226"/>
      <c r="AD92" s="319"/>
      <c r="AE92" s="319"/>
      <c r="AF92" s="319"/>
      <c r="AG92" s="226"/>
      <c r="AH92" s="319"/>
      <c r="AI92" s="319"/>
      <c r="AJ92" s="249"/>
      <c r="AK92" s="249"/>
      <c r="AL92" s="249"/>
      <c r="AM92" s="249"/>
      <c r="AN92" s="249"/>
      <c r="AO92" s="249"/>
      <c r="AP92" s="249"/>
      <c r="AQ92" s="249"/>
      <c r="AR92" s="249"/>
      <c r="AS92" s="249"/>
      <c r="AT92" s="249"/>
      <c r="AU92" s="249"/>
      <c r="AV92" s="249"/>
      <c r="AW92" s="249"/>
      <c r="AX92" s="249"/>
      <c r="AY92" s="249"/>
      <c r="AZ92" s="249"/>
      <c r="BA92" s="249"/>
      <c r="BB92" s="249"/>
    </row>
    <row r="93" spans="1:54" ht="15.75" customHeight="1">
      <c r="F93" s="83"/>
      <c r="G93" s="83"/>
      <c r="H93" s="83"/>
      <c r="J93" s="83"/>
      <c r="K93" s="83"/>
      <c r="L93" s="83"/>
      <c r="N93" s="83"/>
      <c r="O93" s="83"/>
      <c r="P93" s="83"/>
      <c r="R93" s="83"/>
      <c r="S93" s="83"/>
      <c r="T93" s="83"/>
      <c r="V93" s="83"/>
      <c r="W93" s="83"/>
      <c r="X93" s="83"/>
      <c r="Z93" s="192"/>
      <c r="AA93" s="192"/>
      <c r="AB93" s="83"/>
      <c r="AD93" s="192"/>
      <c r="AE93" s="192"/>
      <c r="AF93" s="192"/>
      <c r="AH93" s="192"/>
      <c r="AI93" s="192"/>
      <c r="AJ93" s="192"/>
      <c r="AL93" s="192"/>
      <c r="AM93" s="192"/>
      <c r="AN93" s="192"/>
      <c r="AP93" s="192"/>
      <c r="AQ93" s="192"/>
      <c r="AR93" s="192"/>
      <c r="AT93" s="192"/>
      <c r="AU93" s="192"/>
      <c r="AV93" s="192"/>
      <c r="AX93" s="192"/>
      <c r="AY93" s="192"/>
      <c r="AZ93" s="192"/>
      <c r="BB93" s="192"/>
    </row>
    <row r="94" spans="1:54" ht="15.75" customHeight="1">
      <c r="F94" s="83"/>
      <c r="G94" s="83"/>
      <c r="H94" s="83"/>
      <c r="J94" s="83"/>
      <c r="K94" s="83"/>
      <c r="L94" s="83"/>
      <c r="N94" s="83"/>
      <c r="O94" s="83"/>
      <c r="P94" s="83"/>
      <c r="R94" s="83"/>
      <c r="S94" s="83"/>
      <c r="T94" s="83"/>
      <c r="V94" s="83"/>
      <c r="W94" s="83"/>
      <c r="X94" s="83"/>
      <c r="Z94" s="192"/>
      <c r="AA94" s="192"/>
      <c r="AB94" s="83"/>
      <c r="AD94" s="192"/>
      <c r="AE94" s="192"/>
      <c r="AF94" s="192"/>
      <c r="AH94" s="192"/>
      <c r="AI94" s="192"/>
      <c r="AJ94" s="192"/>
      <c r="AL94" s="192"/>
      <c r="AM94" s="192"/>
      <c r="AN94" s="192"/>
      <c r="AP94" s="192"/>
      <c r="AQ94" s="192"/>
      <c r="AR94" s="192"/>
      <c r="AT94" s="192"/>
      <c r="AU94" s="192"/>
      <c r="AV94" s="192"/>
      <c r="AX94" s="192"/>
      <c r="AY94" s="192"/>
      <c r="AZ94" s="192"/>
      <c r="BB94" s="192"/>
    </row>
    <row r="95" spans="1:54" ht="15.75" customHeight="1">
      <c r="F95" s="83"/>
      <c r="G95" s="83"/>
      <c r="H95" s="83"/>
      <c r="J95" s="83"/>
      <c r="K95" s="83"/>
      <c r="L95" s="83"/>
      <c r="N95" s="83"/>
      <c r="O95" s="83"/>
      <c r="P95" s="83"/>
      <c r="R95" s="83"/>
      <c r="S95" s="83"/>
      <c r="T95" s="83"/>
      <c r="V95" s="83"/>
      <c r="W95" s="83"/>
      <c r="X95" s="83"/>
      <c r="Z95" s="192"/>
      <c r="AA95" s="192"/>
      <c r="AB95" s="83"/>
      <c r="AD95" s="192"/>
      <c r="AE95" s="192"/>
      <c r="AF95" s="192"/>
      <c r="AH95" s="192"/>
      <c r="AI95" s="192"/>
      <c r="AJ95" s="192"/>
      <c r="AL95" s="192"/>
      <c r="AM95" s="192"/>
      <c r="AN95" s="192"/>
      <c r="AP95" s="192"/>
      <c r="AQ95" s="192"/>
      <c r="AR95" s="192"/>
      <c r="AT95" s="192"/>
      <c r="AU95" s="192"/>
      <c r="AV95" s="192"/>
      <c r="AX95" s="192"/>
      <c r="AY95" s="192"/>
      <c r="AZ95" s="192"/>
      <c r="BB95" s="192"/>
    </row>
    <row r="96" spans="1:54" ht="15.75" customHeight="1">
      <c r="F96" s="83"/>
      <c r="G96" s="83"/>
      <c r="H96" s="83"/>
      <c r="J96" s="83"/>
      <c r="K96" s="83"/>
      <c r="L96" s="83"/>
      <c r="N96" s="83"/>
      <c r="O96" s="83"/>
      <c r="P96" s="83"/>
      <c r="R96" s="83"/>
      <c r="S96" s="83"/>
      <c r="T96" s="83"/>
      <c r="V96" s="83"/>
      <c r="W96" s="83"/>
      <c r="X96" s="83"/>
      <c r="Z96" s="192"/>
      <c r="AA96" s="192"/>
      <c r="AB96" s="83"/>
      <c r="AD96" s="192"/>
      <c r="AE96" s="192"/>
      <c r="AF96" s="192"/>
      <c r="AH96" s="192"/>
      <c r="AI96" s="192"/>
      <c r="AJ96" s="192"/>
      <c r="AL96" s="192"/>
      <c r="AM96" s="192"/>
      <c r="AN96" s="192"/>
      <c r="AP96" s="192"/>
      <c r="AQ96" s="192"/>
      <c r="AR96" s="192"/>
      <c r="AT96" s="192"/>
      <c r="AU96" s="192"/>
      <c r="AV96" s="192"/>
      <c r="AX96" s="192"/>
      <c r="AY96" s="192"/>
      <c r="AZ96" s="192"/>
      <c r="BB96" s="192"/>
    </row>
    <row r="97" spans="6:54" ht="15.75" customHeight="1">
      <c r="F97" s="83"/>
      <c r="G97" s="83"/>
      <c r="H97" s="83"/>
      <c r="J97" s="83"/>
      <c r="K97" s="83"/>
      <c r="L97" s="83"/>
      <c r="N97" s="83"/>
      <c r="O97" s="83"/>
      <c r="P97" s="83"/>
      <c r="R97" s="83"/>
      <c r="S97" s="83"/>
      <c r="T97" s="83"/>
      <c r="V97" s="83"/>
      <c r="W97" s="83"/>
      <c r="X97" s="83"/>
      <c r="Z97" s="192"/>
      <c r="AA97" s="192"/>
      <c r="AB97" s="83"/>
      <c r="AD97" s="192"/>
      <c r="AE97" s="192"/>
      <c r="AF97" s="192"/>
      <c r="AH97" s="192"/>
      <c r="AI97" s="192"/>
      <c r="AJ97" s="192"/>
      <c r="AL97" s="192"/>
      <c r="AM97" s="192"/>
      <c r="AN97" s="192"/>
      <c r="AP97" s="192"/>
      <c r="AQ97" s="192"/>
      <c r="AR97" s="192"/>
      <c r="AT97" s="192"/>
      <c r="AU97" s="192"/>
      <c r="AV97" s="192"/>
      <c r="AX97" s="192"/>
      <c r="AY97" s="192"/>
      <c r="AZ97" s="192"/>
      <c r="BB97" s="192"/>
    </row>
    <row r="98" spans="6:54" ht="15.75" customHeight="1">
      <c r="F98" s="83"/>
      <c r="G98" s="83"/>
      <c r="H98" s="83"/>
      <c r="J98" s="83"/>
      <c r="K98" s="83"/>
      <c r="L98" s="83"/>
      <c r="N98" s="83"/>
      <c r="O98" s="83"/>
      <c r="P98" s="83"/>
      <c r="R98" s="83"/>
      <c r="S98" s="83"/>
      <c r="T98" s="83"/>
      <c r="V98" s="83"/>
      <c r="W98" s="83"/>
      <c r="X98" s="83"/>
      <c r="Z98" s="192"/>
      <c r="AA98" s="192"/>
      <c r="AB98" s="83"/>
      <c r="AD98" s="192"/>
      <c r="AE98" s="192"/>
      <c r="AF98" s="192"/>
      <c r="AH98" s="192"/>
      <c r="AI98" s="192"/>
      <c r="AJ98" s="192"/>
      <c r="AL98" s="192"/>
      <c r="AM98" s="192"/>
      <c r="AN98" s="192"/>
      <c r="AP98" s="192"/>
      <c r="AQ98" s="192"/>
      <c r="AR98" s="192"/>
      <c r="AT98" s="192"/>
      <c r="AU98" s="192"/>
      <c r="AV98" s="192"/>
      <c r="AX98" s="192"/>
      <c r="AY98" s="192"/>
      <c r="AZ98" s="192"/>
      <c r="BB98" s="192"/>
    </row>
    <row r="99" spans="6:54" ht="15.75" customHeight="1">
      <c r="F99" s="83"/>
      <c r="G99" s="83"/>
      <c r="H99" s="83"/>
      <c r="J99" s="83"/>
      <c r="K99" s="83"/>
      <c r="L99" s="83"/>
      <c r="N99" s="83"/>
      <c r="O99" s="83"/>
      <c r="P99" s="83"/>
      <c r="R99" s="83"/>
      <c r="S99" s="83"/>
      <c r="T99" s="83"/>
      <c r="V99" s="83"/>
      <c r="W99" s="83"/>
      <c r="X99" s="83"/>
      <c r="Z99" s="192"/>
      <c r="AA99" s="192"/>
      <c r="AB99" s="83"/>
      <c r="AD99" s="192"/>
      <c r="AE99" s="192"/>
      <c r="AF99" s="192"/>
      <c r="AH99" s="192"/>
      <c r="AI99" s="192"/>
      <c r="AJ99" s="192"/>
      <c r="AL99" s="192"/>
      <c r="AM99" s="192"/>
      <c r="AN99" s="192"/>
      <c r="AP99" s="192"/>
      <c r="AQ99" s="192"/>
      <c r="AR99" s="192"/>
      <c r="AT99" s="192"/>
      <c r="AU99" s="192"/>
      <c r="AV99" s="192"/>
      <c r="AX99" s="192"/>
      <c r="AY99" s="192"/>
      <c r="AZ99" s="192"/>
      <c r="BB99" s="192"/>
    </row>
    <row r="100" spans="6:54" ht="15.75" customHeight="1">
      <c r="F100" s="83"/>
      <c r="G100" s="83"/>
      <c r="H100" s="83"/>
      <c r="J100" s="83"/>
      <c r="K100" s="83"/>
      <c r="L100" s="83"/>
      <c r="N100" s="83"/>
      <c r="O100" s="83"/>
      <c r="P100" s="83"/>
      <c r="R100" s="83"/>
      <c r="S100" s="83"/>
      <c r="T100" s="83"/>
      <c r="V100" s="83"/>
      <c r="W100" s="83"/>
      <c r="X100" s="83"/>
      <c r="Z100" s="192"/>
      <c r="AA100" s="192"/>
      <c r="AB100" s="83"/>
      <c r="AD100" s="192"/>
      <c r="AE100" s="192"/>
      <c r="AF100" s="192"/>
      <c r="AH100" s="192"/>
      <c r="AI100" s="192"/>
      <c r="AJ100" s="192"/>
      <c r="AL100" s="192"/>
      <c r="AM100" s="192"/>
      <c r="AN100" s="192"/>
      <c r="AP100" s="192"/>
      <c r="AQ100" s="192"/>
      <c r="AR100" s="192"/>
      <c r="AT100" s="192"/>
      <c r="AU100" s="192"/>
      <c r="AV100" s="192"/>
      <c r="AX100" s="192"/>
      <c r="AY100" s="192"/>
      <c r="AZ100" s="192"/>
      <c r="BB100" s="192"/>
    </row>
    <row r="101" spans="6:54" ht="15.75" customHeight="1">
      <c r="F101" s="83"/>
      <c r="G101" s="83"/>
      <c r="H101" s="83"/>
      <c r="J101" s="83"/>
      <c r="K101" s="83"/>
      <c r="L101" s="83"/>
      <c r="N101" s="83"/>
      <c r="O101" s="83"/>
      <c r="P101" s="83"/>
      <c r="R101" s="83"/>
      <c r="S101" s="83"/>
      <c r="T101" s="83"/>
      <c r="V101" s="83"/>
      <c r="W101" s="83"/>
      <c r="X101" s="83"/>
      <c r="Z101" s="192"/>
      <c r="AA101" s="192"/>
      <c r="AB101" s="83"/>
      <c r="AD101" s="192"/>
      <c r="AE101" s="192"/>
      <c r="AF101" s="192"/>
      <c r="AH101" s="192"/>
      <c r="AI101" s="192"/>
      <c r="AJ101" s="192"/>
      <c r="AL101" s="192"/>
      <c r="AM101" s="192"/>
      <c r="AN101" s="192"/>
      <c r="AP101" s="192"/>
      <c r="AQ101" s="192"/>
      <c r="AR101" s="192"/>
      <c r="AT101" s="192"/>
      <c r="AU101" s="192"/>
      <c r="AV101" s="192"/>
      <c r="AX101" s="192"/>
      <c r="AY101" s="192"/>
      <c r="AZ101" s="192"/>
      <c r="BB101" s="192"/>
    </row>
    <row r="102" spans="6:54" ht="15.75" customHeight="1">
      <c r="F102" s="83"/>
      <c r="G102" s="83"/>
      <c r="H102" s="83"/>
      <c r="J102" s="83"/>
      <c r="K102" s="83"/>
      <c r="L102" s="83"/>
      <c r="N102" s="83"/>
      <c r="O102" s="83"/>
      <c r="P102" s="83"/>
      <c r="R102" s="83"/>
      <c r="S102" s="83"/>
      <c r="T102" s="83"/>
      <c r="V102" s="83"/>
      <c r="W102" s="83"/>
      <c r="X102" s="83"/>
      <c r="Z102" s="192"/>
      <c r="AA102" s="192"/>
      <c r="AB102" s="83"/>
      <c r="AD102" s="192"/>
      <c r="AE102" s="192"/>
      <c r="AF102" s="192"/>
      <c r="AH102" s="192"/>
      <c r="AI102" s="192"/>
      <c r="AJ102" s="192"/>
      <c r="AL102" s="192"/>
      <c r="AM102" s="192"/>
      <c r="AN102" s="192"/>
      <c r="AP102" s="192"/>
      <c r="AQ102" s="192"/>
      <c r="AR102" s="192"/>
      <c r="AT102" s="192"/>
      <c r="AU102" s="192"/>
      <c r="AV102" s="192"/>
      <c r="AX102" s="192"/>
      <c r="AY102" s="192"/>
      <c r="AZ102" s="192"/>
      <c r="BB102" s="192"/>
    </row>
    <row r="103" spans="6:54" ht="15.75" customHeight="1">
      <c r="F103" s="83"/>
      <c r="G103" s="83"/>
      <c r="H103" s="83"/>
      <c r="J103" s="83"/>
      <c r="K103" s="83"/>
      <c r="L103" s="83"/>
      <c r="N103" s="83"/>
      <c r="O103" s="83"/>
      <c r="P103" s="83"/>
      <c r="R103" s="83"/>
      <c r="S103" s="83"/>
      <c r="T103" s="83"/>
      <c r="V103" s="83"/>
      <c r="W103" s="83"/>
      <c r="X103" s="83"/>
      <c r="Z103" s="192"/>
      <c r="AA103" s="192"/>
      <c r="AB103" s="83"/>
      <c r="AD103" s="192"/>
      <c r="AE103" s="192"/>
      <c r="AF103" s="192"/>
      <c r="AH103" s="192"/>
      <c r="AI103" s="192"/>
      <c r="AJ103" s="192"/>
      <c r="AL103" s="192"/>
      <c r="AM103" s="192"/>
      <c r="AN103" s="192"/>
      <c r="AP103" s="192"/>
      <c r="AQ103" s="192"/>
      <c r="AR103" s="192"/>
      <c r="AT103" s="192"/>
      <c r="AU103" s="192"/>
      <c r="AV103" s="192"/>
      <c r="AX103" s="192"/>
      <c r="AY103" s="192"/>
      <c r="AZ103" s="192"/>
      <c r="BB103" s="192"/>
    </row>
    <row r="104" spans="6:54" ht="15.75" customHeight="1">
      <c r="F104" s="83"/>
      <c r="G104" s="83"/>
      <c r="H104" s="83"/>
      <c r="J104" s="83"/>
      <c r="K104" s="83"/>
      <c r="L104" s="83"/>
      <c r="N104" s="83"/>
      <c r="O104" s="83"/>
      <c r="P104" s="83"/>
      <c r="R104" s="83"/>
      <c r="S104" s="83"/>
      <c r="T104" s="83"/>
      <c r="V104" s="83"/>
      <c r="W104" s="83"/>
      <c r="X104" s="83"/>
      <c r="Z104" s="192"/>
      <c r="AA104" s="192"/>
      <c r="AB104" s="83"/>
      <c r="AD104" s="192"/>
      <c r="AE104" s="192"/>
      <c r="AF104" s="192"/>
      <c r="AH104" s="192"/>
      <c r="AI104" s="192"/>
      <c r="AJ104" s="192"/>
      <c r="AL104" s="192"/>
      <c r="AM104" s="192"/>
      <c r="AN104" s="192"/>
      <c r="AP104" s="192"/>
      <c r="AQ104" s="192"/>
      <c r="AR104" s="192"/>
      <c r="AT104" s="192"/>
      <c r="AU104" s="192"/>
      <c r="AV104" s="192"/>
      <c r="AX104" s="192"/>
      <c r="AY104" s="192"/>
      <c r="AZ104" s="192"/>
      <c r="BB104" s="192"/>
    </row>
    <row r="105" spans="6:54" ht="15.75" customHeight="1">
      <c r="F105" s="83"/>
      <c r="G105" s="83"/>
      <c r="H105" s="83"/>
      <c r="J105" s="83"/>
      <c r="K105" s="83"/>
      <c r="L105" s="83"/>
      <c r="N105" s="83"/>
      <c r="O105" s="83"/>
      <c r="P105" s="83"/>
      <c r="R105" s="83"/>
      <c r="S105" s="83"/>
      <c r="T105" s="83"/>
      <c r="V105" s="83"/>
      <c r="W105" s="83"/>
      <c r="X105" s="83"/>
      <c r="AB105" s="83"/>
    </row>
    <row r="106" spans="6:54" ht="15.75" customHeight="1">
      <c r="F106" s="83"/>
      <c r="G106" s="83"/>
      <c r="H106" s="83"/>
      <c r="J106" s="83"/>
      <c r="K106" s="83"/>
      <c r="L106" s="83"/>
      <c r="N106" s="83"/>
      <c r="O106" s="83"/>
      <c r="P106" s="83"/>
      <c r="R106" s="83"/>
      <c r="S106" s="83"/>
      <c r="T106" s="83"/>
      <c r="V106" s="83"/>
      <c r="W106" s="83"/>
      <c r="X106" s="83"/>
      <c r="AB106" s="83"/>
    </row>
    <row r="107" spans="6:54" ht="15.75" customHeight="1"/>
    <row r="108" spans="6:54" ht="15.75" customHeight="1"/>
    <row r="109" spans="6:54" ht="15.75" customHeight="1"/>
    <row r="110" spans="6:54" ht="15.75" customHeight="1"/>
    <row r="111" spans="6:54" ht="15.75" customHeight="1"/>
    <row r="112" spans="6:54" ht="15.75" customHeight="1"/>
    <row r="113" spans="26:54" ht="15.75" customHeight="1"/>
    <row r="114" spans="26:54" ht="15.75" customHeight="1"/>
    <row r="115" spans="26:54" ht="15.75" customHeight="1"/>
    <row r="116" spans="26:54" ht="15.75" customHeight="1"/>
    <row r="117" spans="26:54" ht="15.75" customHeight="1"/>
    <row r="118" spans="26:54" ht="15.75" customHeight="1"/>
    <row r="119" spans="26:54" ht="15.75" customHeight="1">
      <c r="Z119" s="107"/>
      <c r="AA119" s="107"/>
      <c r="AD119" s="107"/>
      <c r="AE119" s="107"/>
      <c r="AF119" s="107"/>
      <c r="AH119" s="107"/>
      <c r="AI119" s="107"/>
      <c r="AJ119" s="107"/>
      <c r="AL119" s="107"/>
      <c r="AM119" s="107"/>
      <c r="AN119" s="107"/>
      <c r="AP119" s="107"/>
      <c r="AQ119" s="107"/>
      <c r="AR119" s="107"/>
      <c r="AT119" s="107"/>
      <c r="AU119" s="107"/>
      <c r="AV119" s="107"/>
      <c r="AX119" s="107"/>
      <c r="AY119" s="107"/>
      <c r="AZ119" s="107"/>
      <c r="BB119" s="107"/>
    </row>
    <row r="120" spans="26:54" ht="15.75" customHeight="1">
      <c r="Z120" s="107"/>
      <c r="AA120" s="107"/>
      <c r="AD120" s="107"/>
      <c r="AE120" s="107"/>
      <c r="AF120" s="107"/>
      <c r="AH120" s="107"/>
      <c r="AI120" s="107"/>
      <c r="AJ120" s="107"/>
      <c r="AL120" s="107"/>
      <c r="AM120" s="107"/>
      <c r="AN120" s="107"/>
      <c r="AP120" s="107"/>
      <c r="AQ120" s="107"/>
      <c r="AR120" s="107"/>
      <c r="AT120" s="107"/>
      <c r="AU120" s="107"/>
      <c r="AV120" s="107"/>
      <c r="AX120" s="107"/>
      <c r="AY120" s="107"/>
      <c r="AZ120" s="107"/>
      <c r="BB120" s="107"/>
    </row>
    <row r="121" spans="26:54" ht="15.75" customHeight="1">
      <c r="Z121" s="107"/>
      <c r="AA121" s="107"/>
      <c r="AD121" s="107"/>
      <c r="AE121" s="107"/>
      <c r="AF121" s="107"/>
      <c r="AH121" s="107"/>
      <c r="AI121" s="107"/>
      <c r="AJ121" s="107"/>
      <c r="AL121" s="107"/>
      <c r="AM121" s="107"/>
      <c r="AN121" s="107"/>
      <c r="AP121" s="107"/>
      <c r="AQ121" s="107"/>
      <c r="AR121" s="107"/>
      <c r="AT121" s="107"/>
      <c r="AU121" s="107"/>
      <c r="AV121" s="107"/>
      <c r="AX121" s="107"/>
      <c r="AY121" s="107"/>
      <c r="AZ121" s="107"/>
      <c r="BB121" s="107"/>
    </row>
    <row r="122" spans="26:54" ht="15.75" customHeight="1">
      <c r="Z122" s="107"/>
      <c r="AA122" s="107"/>
      <c r="AD122" s="107"/>
      <c r="AE122" s="107"/>
      <c r="AF122" s="107"/>
      <c r="AH122" s="107"/>
      <c r="AI122" s="107"/>
      <c r="AJ122" s="107"/>
      <c r="AL122" s="107"/>
      <c r="AM122" s="107"/>
      <c r="AN122" s="107"/>
      <c r="AP122" s="107"/>
      <c r="AQ122" s="107"/>
      <c r="AR122" s="107"/>
      <c r="AT122" s="107"/>
      <c r="AU122" s="107"/>
      <c r="AV122" s="107"/>
      <c r="AX122" s="107"/>
      <c r="AY122" s="107"/>
      <c r="AZ122" s="107"/>
      <c r="BB122" s="107"/>
    </row>
    <row r="123" spans="26:54" ht="15.75" customHeight="1">
      <c r="Z123" s="107"/>
      <c r="AA123" s="107"/>
      <c r="AD123" s="107"/>
      <c r="AE123" s="107"/>
      <c r="AF123" s="107"/>
      <c r="AH123" s="107"/>
      <c r="AI123" s="107"/>
      <c r="AJ123" s="107"/>
      <c r="AL123" s="107"/>
      <c r="AM123" s="107"/>
      <c r="AN123" s="107"/>
      <c r="AP123" s="107"/>
      <c r="AQ123" s="107"/>
      <c r="AR123" s="107"/>
      <c r="AT123" s="107"/>
      <c r="AU123" s="107"/>
      <c r="AV123" s="107"/>
      <c r="AX123" s="107"/>
      <c r="AY123" s="107"/>
      <c r="AZ123" s="107"/>
      <c r="BB123" s="107"/>
    </row>
    <row r="124" spans="26:54" ht="15.75" customHeight="1">
      <c r="Z124" s="107"/>
      <c r="AA124" s="107"/>
      <c r="AD124" s="107"/>
      <c r="AE124" s="107"/>
      <c r="AF124" s="107"/>
      <c r="AH124" s="107"/>
      <c r="AI124" s="107"/>
      <c r="AJ124" s="107"/>
      <c r="AL124" s="107"/>
      <c r="AM124" s="107"/>
      <c r="AN124" s="107"/>
      <c r="AP124" s="107"/>
      <c r="AQ124" s="107"/>
      <c r="AR124" s="107"/>
      <c r="AT124" s="107"/>
      <c r="AU124" s="107"/>
      <c r="AV124" s="107"/>
      <c r="AX124" s="107"/>
      <c r="AY124" s="107"/>
      <c r="AZ124" s="107"/>
      <c r="BB124" s="107"/>
    </row>
    <row r="125" spans="26:54" ht="15.75" customHeight="1">
      <c r="Z125" s="107"/>
      <c r="AA125" s="107"/>
      <c r="AD125" s="107"/>
      <c r="AE125" s="107"/>
      <c r="AF125" s="107"/>
      <c r="AH125" s="107"/>
      <c r="AI125" s="107"/>
      <c r="AJ125" s="107"/>
      <c r="AL125" s="107"/>
      <c r="AM125" s="107"/>
      <c r="AN125" s="107"/>
      <c r="AP125" s="107"/>
      <c r="AQ125" s="107"/>
      <c r="AR125" s="107"/>
      <c r="AT125" s="107"/>
      <c r="AU125" s="107"/>
      <c r="AV125" s="107"/>
      <c r="AX125" s="107"/>
      <c r="AY125" s="107"/>
      <c r="AZ125" s="107"/>
      <c r="BB125" s="107"/>
    </row>
    <row r="126" spans="26:54" ht="15.75" customHeight="1">
      <c r="Z126" s="107"/>
      <c r="AA126" s="107"/>
      <c r="AD126" s="107"/>
      <c r="AE126" s="107"/>
      <c r="AF126" s="107"/>
      <c r="AH126" s="107"/>
      <c r="AI126" s="107"/>
      <c r="AJ126" s="107"/>
      <c r="AL126" s="107"/>
      <c r="AM126" s="107"/>
      <c r="AN126" s="107"/>
      <c r="AP126" s="107"/>
      <c r="AQ126" s="107"/>
      <c r="AR126" s="107"/>
      <c r="AT126" s="107"/>
      <c r="AU126" s="107"/>
      <c r="AV126" s="107"/>
      <c r="AX126" s="107"/>
      <c r="AY126" s="107"/>
      <c r="AZ126" s="107"/>
      <c r="BB126" s="107"/>
    </row>
    <row r="127" spans="26:54" ht="15.75" customHeight="1">
      <c r="Z127" s="107"/>
      <c r="AA127" s="107"/>
      <c r="AD127" s="107"/>
      <c r="AE127" s="107"/>
      <c r="AF127" s="107"/>
      <c r="AH127" s="107"/>
      <c r="AI127" s="107"/>
      <c r="AJ127" s="107"/>
      <c r="AL127" s="107"/>
      <c r="AM127" s="107"/>
      <c r="AN127" s="107"/>
      <c r="AP127" s="107"/>
      <c r="AQ127" s="107"/>
      <c r="AR127" s="107"/>
      <c r="AT127" s="107"/>
      <c r="AU127" s="107"/>
      <c r="AV127" s="107"/>
      <c r="AX127" s="107"/>
      <c r="AY127" s="107"/>
      <c r="AZ127" s="107"/>
      <c r="BB127" s="107"/>
    </row>
    <row r="128" spans="26:54" ht="15.75" customHeight="1">
      <c r="Z128" s="107"/>
      <c r="AA128" s="107"/>
      <c r="AD128" s="107"/>
      <c r="AE128" s="107"/>
      <c r="AF128" s="107"/>
      <c r="AH128" s="107"/>
      <c r="AI128" s="107"/>
      <c r="AJ128" s="107"/>
      <c r="AL128" s="107"/>
      <c r="AM128" s="107"/>
      <c r="AN128" s="107"/>
      <c r="AP128" s="107"/>
      <c r="AQ128" s="107"/>
      <c r="AR128" s="107"/>
      <c r="AT128" s="107"/>
      <c r="AU128" s="107"/>
      <c r="AV128" s="107"/>
      <c r="AX128" s="107"/>
      <c r="AY128" s="107"/>
      <c r="AZ128" s="107"/>
      <c r="BB128" s="107"/>
    </row>
    <row r="129" spans="26:54" ht="15.75" customHeight="1">
      <c r="Z129" s="107"/>
      <c r="AA129" s="107"/>
      <c r="AD129" s="107"/>
      <c r="AE129" s="107"/>
      <c r="AF129" s="107"/>
      <c r="AH129" s="107"/>
      <c r="AI129" s="107"/>
      <c r="AJ129" s="107"/>
      <c r="AL129" s="107"/>
      <c r="AM129" s="107"/>
      <c r="AN129" s="107"/>
      <c r="AP129" s="107"/>
      <c r="AQ129" s="107"/>
      <c r="AR129" s="107"/>
      <c r="AT129" s="107"/>
      <c r="AU129" s="107"/>
      <c r="AV129" s="107"/>
      <c r="AX129" s="107"/>
      <c r="AY129" s="107"/>
      <c r="AZ129" s="107"/>
      <c r="BB129" s="107"/>
    </row>
    <row r="130" spans="26:54" ht="15.75" customHeight="1">
      <c r="Z130" s="107"/>
      <c r="AA130" s="107"/>
      <c r="AD130" s="107"/>
      <c r="AE130" s="107"/>
      <c r="AF130" s="107"/>
      <c r="AH130" s="107"/>
      <c r="AI130" s="107"/>
      <c r="AJ130" s="107"/>
      <c r="AL130" s="107"/>
      <c r="AM130" s="107"/>
      <c r="AN130" s="107"/>
      <c r="AP130" s="107"/>
      <c r="AQ130" s="107"/>
      <c r="AR130" s="107"/>
      <c r="AT130" s="107"/>
      <c r="AU130" s="107"/>
      <c r="AV130" s="107"/>
      <c r="AX130" s="107"/>
      <c r="AY130" s="107"/>
      <c r="AZ130" s="107"/>
      <c r="BB130" s="107"/>
    </row>
    <row r="131" spans="26:54" ht="15.75" customHeight="1">
      <c r="Z131" s="107"/>
      <c r="AA131" s="107"/>
      <c r="AD131" s="107"/>
      <c r="AE131" s="107"/>
      <c r="AF131" s="107"/>
      <c r="AH131" s="107"/>
      <c r="AI131" s="107"/>
      <c r="AJ131" s="107"/>
      <c r="AL131" s="107"/>
      <c r="AM131" s="107"/>
      <c r="AN131" s="107"/>
      <c r="AP131" s="107"/>
      <c r="AQ131" s="107"/>
      <c r="AR131" s="107"/>
      <c r="AT131" s="107"/>
      <c r="AU131" s="107"/>
      <c r="AV131" s="107"/>
      <c r="AX131" s="107"/>
      <c r="AY131" s="107"/>
      <c r="AZ131" s="107"/>
      <c r="BB131" s="107"/>
    </row>
    <row r="132" spans="26:54" ht="15.75" customHeight="1">
      <c r="Z132" s="107"/>
      <c r="AA132" s="107"/>
      <c r="AD132" s="107"/>
      <c r="AE132" s="107"/>
      <c r="AF132" s="107"/>
      <c r="AH132" s="107"/>
      <c r="AI132" s="107"/>
      <c r="AJ132" s="107"/>
      <c r="AL132" s="107"/>
      <c r="AM132" s="107"/>
      <c r="AN132" s="107"/>
      <c r="AP132" s="107"/>
      <c r="AQ132" s="107"/>
      <c r="AR132" s="107"/>
      <c r="AT132" s="107"/>
      <c r="AU132" s="107"/>
      <c r="AV132" s="107"/>
      <c r="AX132" s="107"/>
      <c r="AY132" s="107"/>
      <c r="AZ132" s="107"/>
      <c r="BB132" s="107"/>
    </row>
    <row r="133" spans="26:54" ht="15.75" customHeight="1">
      <c r="Z133" s="107"/>
      <c r="AA133" s="107"/>
      <c r="AD133" s="107"/>
      <c r="AE133" s="107"/>
      <c r="AF133" s="107"/>
      <c r="AH133" s="107"/>
      <c r="AI133" s="107"/>
      <c r="AJ133" s="107"/>
      <c r="AL133" s="107"/>
      <c r="AM133" s="107"/>
      <c r="AN133" s="107"/>
      <c r="AP133" s="107"/>
      <c r="AQ133" s="107"/>
      <c r="AR133" s="107"/>
      <c r="AT133" s="107"/>
      <c r="AU133" s="107"/>
      <c r="AV133" s="107"/>
      <c r="AX133" s="107"/>
      <c r="AY133" s="107"/>
      <c r="AZ133" s="107"/>
      <c r="BB133" s="107"/>
    </row>
    <row r="134" spans="26:54" ht="15.75" customHeight="1">
      <c r="Z134" s="107"/>
      <c r="AA134" s="107"/>
      <c r="AD134" s="107"/>
      <c r="AE134" s="107"/>
      <c r="AF134" s="107"/>
      <c r="AH134" s="107"/>
      <c r="AI134" s="107"/>
      <c r="AJ134" s="107"/>
      <c r="AL134" s="107"/>
      <c r="AM134" s="107"/>
      <c r="AN134" s="107"/>
      <c r="AP134" s="107"/>
      <c r="AQ134" s="107"/>
      <c r="AR134" s="107"/>
      <c r="AT134" s="107"/>
      <c r="AU134" s="107"/>
      <c r="AV134" s="107"/>
      <c r="AX134" s="107"/>
      <c r="AY134" s="107"/>
      <c r="AZ134" s="107"/>
      <c r="BB134" s="107"/>
    </row>
    <row r="135" spans="26:54" ht="15.75" customHeight="1">
      <c r="Z135" s="107"/>
      <c r="AA135" s="107"/>
      <c r="AD135" s="107"/>
      <c r="AE135" s="107"/>
      <c r="AF135" s="107"/>
      <c r="AH135" s="107"/>
      <c r="AI135" s="107"/>
      <c r="AJ135" s="107"/>
      <c r="AL135" s="107"/>
      <c r="AM135" s="107"/>
      <c r="AN135" s="107"/>
      <c r="AP135" s="107"/>
      <c r="AQ135" s="107"/>
      <c r="AR135" s="107"/>
      <c r="AT135" s="107"/>
      <c r="AU135" s="107"/>
      <c r="AV135" s="107"/>
      <c r="AX135" s="107"/>
      <c r="AY135" s="107"/>
      <c r="AZ135" s="107"/>
      <c r="BB135" s="107"/>
    </row>
    <row r="136" spans="26:54" ht="15.75" customHeight="1">
      <c r="Z136" s="107"/>
      <c r="AA136" s="107"/>
      <c r="AD136" s="107"/>
      <c r="AE136" s="107"/>
      <c r="AF136" s="107"/>
      <c r="AH136" s="107"/>
      <c r="AI136" s="107"/>
      <c r="AJ136" s="107"/>
      <c r="AL136" s="107"/>
      <c r="AM136" s="107"/>
      <c r="AN136" s="107"/>
      <c r="AP136" s="107"/>
      <c r="AQ136" s="107"/>
      <c r="AR136" s="107"/>
      <c r="AT136" s="107"/>
      <c r="AU136" s="107"/>
      <c r="AV136" s="107"/>
      <c r="AX136" s="107"/>
      <c r="AY136" s="107"/>
      <c r="AZ136" s="107"/>
      <c r="BB136" s="107"/>
    </row>
    <row r="137" spans="26:54" ht="15.75" customHeight="1">
      <c r="Z137" s="107"/>
      <c r="AA137" s="107"/>
      <c r="AD137" s="107"/>
      <c r="AE137" s="107"/>
      <c r="AF137" s="107"/>
      <c r="AH137" s="107"/>
      <c r="AI137" s="107"/>
      <c r="AJ137" s="107"/>
      <c r="AL137" s="107"/>
      <c r="AM137" s="107"/>
      <c r="AN137" s="107"/>
      <c r="AP137" s="107"/>
      <c r="AQ137" s="107"/>
      <c r="AR137" s="107"/>
      <c r="AT137" s="107"/>
      <c r="AU137" s="107"/>
      <c r="AV137" s="107"/>
      <c r="AX137" s="107"/>
      <c r="AY137" s="107"/>
      <c r="AZ137" s="107"/>
      <c r="BB137" s="107"/>
    </row>
    <row r="138" spans="26:54" ht="15.75" customHeight="1">
      <c r="Z138" s="107"/>
      <c r="AA138" s="107"/>
      <c r="AD138" s="107"/>
      <c r="AE138" s="107"/>
      <c r="AF138" s="107"/>
      <c r="AH138" s="107"/>
      <c r="AI138" s="107"/>
      <c r="AJ138" s="107"/>
      <c r="AL138" s="107"/>
      <c r="AM138" s="107"/>
      <c r="AN138" s="107"/>
      <c r="AP138" s="107"/>
      <c r="AQ138" s="107"/>
      <c r="AR138" s="107"/>
      <c r="AT138" s="107"/>
      <c r="AU138" s="107"/>
      <c r="AV138" s="107"/>
      <c r="AX138" s="107"/>
      <c r="AY138" s="107"/>
      <c r="AZ138" s="107"/>
      <c r="BB138" s="107"/>
    </row>
    <row r="139" spans="26:54" ht="15.75" customHeight="1">
      <c r="Z139" s="107"/>
      <c r="AA139" s="107"/>
      <c r="AD139" s="107"/>
      <c r="AE139" s="107"/>
      <c r="AF139" s="107"/>
      <c r="AH139" s="107"/>
      <c r="AI139" s="107"/>
      <c r="AJ139" s="107"/>
      <c r="AL139" s="107"/>
      <c r="AM139" s="107"/>
      <c r="AN139" s="107"/>
      <c r="AP139" s="107"/>
      <c r="AQ139" s="107"/>
      <c r="AR139" s="107"/>
      <c r="AT139" s="107"/>
      <c r="AU139" s="107"/>
      <c r="AV139" s="107"/>
      <c r="AX139" s="107"/>
      <c r="AY139" s="107"/>
      <c r="AZ139" s="107"/>
      <c r="BB139" s="107"/>
    </row>
    <row r="140" spans="26:54" ht="15.75" customHeight="1">
      <c r="Z140" s="107"/>
      <c r="AA140" s="107"/>
      <c r="AD140" s="107"/>
      <c r="AE140" s="107"/>
      <c r="AF140" s="107"/>
      <c r="AH140" s="107"/>
      <c r="AI140" s="107"/>
      <c r="AJ140" s="107"/>
      <c r="AL140" s="107"/>
      <c r="AM140" s="107"/>
      <c r="AN140" s="107"/>
      <c r="AP140" s="107"/>
      <c r="AQ140" s="107"/>
      <c r="AR140" s="107"/>
      <c r="AT140" s="107"/>
      <c r="AU140" s="107"/>
      <c r="AV140" s="107"/>
      <c r="AX140" s="107"/>
      <c r="AY140" s="107"/>
      <c r="AZ140" s="107"/>
      <c r="BB140" s="107"/>
    </row>
    <row r="141" spans="26:54" ht="15.75" customHeight="1">
      <c r="Z141" s="107"/>
      <c r="AA141" s="107"/>
      <c r="AD141" s="107"/>
      <c r="AE141" s="107"/>
      <c r="AF141" s="107"/>
      <c r="AH141" s="107"/>
      <c r="AI141" s="107"/>
      <c r="AJ141" s="107"/>
      <c r="AL141" s="107"/>
      <c r="AM141" s="107"/>
      <c r="AN141" s="107"/>
      <c r="AP141" s="107"/>
      <c r="AQ141" s="107"/>
      <c r="AR141" s="107"/>
      <c r="AT141" s="107"/>
      <c r="AU141" s="107"/>
      <c r="AV141" s="107"/>
      <c r="AX141" s="107"/>
      <c r="AY141" s="107"/>
      <c r="AZ141" s="107"/>
      <c r="BB141" s="107"/>
    </row>
    <row r="142" spans="26:54" ht="15.75" customHeight="1">
      <c r="Z142" s="107"/>
      <c r="AA142" s="107"/>
      <c r="AD142" s="107"/>
      <c r="AE142" s="107"/>
      <c r="AF142" s="107"/>
      <c r="AH142" s="107"/>
      <c r="AI142" s="107"/>
      <c r="AJ142" s="107"/>
      <c r="AL142" s="107"/>
      <c r="AM142" s="107"/>
      <c r="AN142" s="107"/>
      <c r="AP142" s="107"/>
      <c r="AQ142" s="107"/>
      <c r="AR142" s="107"/>
      <c r="AT142" s="107"/>
      <c r="AU142" s="107"/>
      <c r="AV142" s="107"/>
      <c r="AX142" s="107"/>
      <c r="AY142" s="107"/>
      <c r="AZ142" s="107"/>
      <c r="BB142" s="107"/>
    </row>
    <row r="143" spans="26:54" ht="15.75" customHeight="1">
      <c r="Z143" s="107"/>
      <c r="AA143" s="107"/>
      <c r="AD143" s="107"/>
      <c r="AE143" s="107"/>
      <c r="AF143" s="107"/>
      <c r="AH143" s="107"/>
      <c r="AI143" s="107"/>
      <c r="AJ143" s="107"/>
      <c r="AL143" s="107"/>
      <c r="AM143" s="107"/>
      <c r="AN143" s="107"/>
      <c r="AP143" s="107"/>
      <c r="AQ143" s="107"/>
      <c r="AR143" s="107"/>
      <c r="AT143" s="107"/>
      <c r="AU143" s="107"/>
      <c r="AV143" s="107"/>
      <c r="AX143" s="107"/>
      <c r="AY143" s="107"/>
      <c r="AZ143" s="107"/>
      <c r="BB143" s="107"/>
    </row>
    <row r="144" spans="26:54" ht="15.75" customHeight="1">
      <c r="Z144" s="107"/>
      <c r="AA144" s="107"/>
      <c r="AD144" s="107"/>
      <c r="AE144" s="107"/>
      <c r="AF144" s="107"/>
      <c r="AH144" s="107"/>
      <c r="AI144" s="107"/>
      <c r="AJ144" s="107"/>
      <c r="AL144" s="107"/>
      <c r="AM144" s="107"/>
      <c r="AN144" s="107"/>
      <c r="AP144" s="107"/>
      <c r="AQ144" s="107"/>
      <c r="AR144" s="107"/>
      <c r="AT144" s="107"/>
      <c r="AU144" s="107"/>
      <c r="AV144" s="107"/>
      <c r="AX144" s="107"/>
      <c r="AY144" s="107"/>
      <c r="AZ144" s="107"/>
      <c r="BB144" s="107"/>
    </row>
    <row r="145" spans="26:54" ht="15.75" customHeight="1">
      <c r="Z145" s="107"/>
      <c r="AA145" s="107"/>
      <c r="AD145" s="107"/>
      <c r="AE145" s="107"/>
      <c r="AF145" s="107"/>
      <c r="AH145" s="107"/>
      <c r="AI145" s="107"/>
      <c r="AJ145" s="107"/>
      <c r="AL145" s="107"/>
      <c r="AM145" s="107"/>
      <c r="AN145" s="107"/>
      <c r="AP145" s="107"/>
      <c r="AQ145" s="107"/>
      <c r="AR145" s="107"/>
      <c r="AT145" s="107"/>
      <c r="AU145" s="107"/>
      <c r="AV145" s="107"/>
      <c r="AX145" s="107"/>
      <c r="AY145" s="107"/>
      <c r="AZ145" s="107"/>
      <c r="BB145" s="107"/>
    </row>
    <row r="146" spans="26:54" ht="15.75" customHeight="1">
      <c r="Z146" s="107"/>
      <c r="AA146" s="107"/>
      <c r="AD146" s="107"/>
      <c r="AE146" s="107"/>
      <c r="AF146" s="107"/>
      <c r="AH146" s="107"/>
      <c r="AI146" s="107"/>
      <c r="AJ146" s="107"/>
      <c r="AL146" s="107"/>
      <c r="AM146" s="107"/>
      <c r="AN146" s="107"/>
      <c r="AP146" s="107"/>
      <c r="AQ146" s="107"/>
      <c r="AR146" s="107"/>
      <c r="AT146" s="107"/>
      <c r="AU146" s="107"/>
      <c r="AV146" s="107"/>
      <c r="AX146" s="107"/>
      <c r="AY146" s="107"/>
      <c r="AZ146" s="107"/>
      <c r="BB146" s="107"/>
    </row>
    <row r="147" spans="26:54" ht="15.75" customHeight="1">
      <c r="Z147" s="107"/>
      <c r="AA147" s="107"/>
      <c r="AD147" s="107"/>
      <c r="AE147" s="107"/>
      <c r="AF147" s="107"/>
      <c r="AH147" s="107"/>
      <c r="AI147" s="107"/>
      <c r="AJ147" s="107"/>
      <c r="AL147" s="107"/>
      <c r="AM147" s="107"/>
      <c r="AN147" s="107"/>
      <c r="AP147" s="107"/>
      <c r="AQ147" s="107"/>
      <c r="AR147" s="107"/>
      <c r="AT147" s="107"/>
      <c r="AU147" s="107"/>
      <c r="AV147" s="107"/>
      <c r="AX147" s="107"/>
      <c r="AY147" s="107"/>
      <c r="AZ147" s="107"/>
      <c r="BB147" s="107"/>
    </row>
    <row r="148" spans="26:54" ht="15.75" customHeight="1">
      <c r="Z148" s="107"/>
      <c r="AA148" s="107"/>
      <c r="AD148" s="107"/>
      <c r="AE148" s="107"/>
      <c r="AF148" s="107"/>
      <c r="AH148" s="107"/>
      <c r="AI148" s="107"/>
      <c r="AJ148" s="107"/>
      <c r="AL148" s="107"/>
      <c r="AM148" s="107"/>
      <c r="AN148" s="107"/>
      <c r="AP148" s="107"/>
      <c r="AQ148" s="107"/>
      <c r="AR148" s="107"/>
      <c r="AT148" s="107"/>
      <c r="AU148" s="107"/>
      <c r="AV148" s="107"/>
      <c r="AX148" s="107"/>
      <c r="AY148" s="107"/>
      <c r="AZ148" s="107"/>
      <c r="BB148" s="107"/>
    </row>
    <row r="149" spans="26:54">
      <c r="Z149" s="107"/>
      <c r="AA149" s="107"/>
      <c r="AD149" s="107"/>
      <c r="AE149" s="107"/>
      <c r="AF149" s="107"/>
      <c r="AH149" s="107"/>
      <c r="AI149" s="107"/>
      <c r="AJ149" s="107"/>
      <c r="AL149" s="107"/>
      <c r="AM149" s="107"/>
      <c r="AN149" s="107"/>
      <c r="AP149" s="107"/>
      <c r="AQ149" s="107"/>
      <c r="AR149" s="107"/>
      <c r="AT149" s="107"/>
      <c r="AU149" s="107"/>
      <c r="AV149" s="107"/>
      <c r="AX149" s="107"/>
      <c r="AY149" s="107"/>
      <c r="AZ149" s="107"/>
      <c r="BB149" s="107"/>
    </row>
    <row r="150" spans="26:54">
      <c r="Z150" s="107"/>
      <c r="AA150" s="107"/>
      <c r="AD150" s="107"/>
      <c r="AE150" s="107"/>
      <c r="AF150" s="107"/>
      <c r="AH150" s="107"/>
      <c r="AI150" s="107"/>
      <c r="AJ150" s="107"/>
      <c r="AL150" s="107"/>
      <c r="AM150" s="107"/>
      <c r="AN150" s="107"/>
      <c r="AP150" s="107"/>
      <c r="AQ150" s="107"/>
      <c r="AR150" s="107"/>
      <c r="AT150" s="107"/>
      <c r="AU150" s="107"/>
      <c r="AV150" s="107"/>
      <c r="AX150" s="107"/>
      <c r="AY150" s="107"/>
      <c r="AZ150" s="107"/>
      <c r="BB150" s="107"/>
    </row>
  </sheetData>
  <printOptions horizontalCentered="1" verticalCentered="1"/>
  <pageMargins left="0.15748031496062992" right="0.15748031496062992" top="0.35433070866141736" bottom="0.39370078740157483" header="0.19685039370078741" footer="0.19685039370078741"/>
  <pageSetup paperSize="9" scale="50" firstPageNumber="3" orientation="landscape" useFirstPageNumber="1" r:id="rId1"/>
  <headerFooter alignWithMargins="0">
    <oddFooter>&amp;L&amp;"Times New Roman,Bold"(Tentativo e preliminar. Somente para discussão.)&amp;R&amp;"Times New Roman,Regular"&amp;12&amp;P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B1:P65"/>
  <sheetViews>
    <sheetView showGridLines="0" zoomScale="70" zoomScaleNormal="70" workbookViewId="0">
      <pane xSplit="3" ySplit="6" topLeftCell="D7" activePane="bottomRight" state="frozen"/>
      <selection pane="topRight" activeCell="D1" sqref="D1"/>
      <selection pane="bottomLeft" activeCell="A10" sqref="A10"/>
      <selection pane="bottomRight" activeCell="Q8" sqref="Q8"/>
    </sheetView>
  </sheetViews>
  <sheetFormatPr defaultColWidth="14.5703125" defaultRowHeight="12.75" outlineLevelCol="1"/>
  <cols>
    <col min="1" max="1" width="3.7109375" style="7" customWidth="1"/>
    <col min="2" max="2" width="56.28515625" style="7" hidden="1" customWidth="1"/>
    <col min="3" max="3" width="86.85546875" style="7" bestFit="1" customWidth="1"/>
    <col min="4" max="4" width="2.5703125" style="7" customWidth="1"/>
    <col min="5" max="6" width="10.5703125" style="7" bestFit="1" customWidth="1"/>
    <col min="7" max="8" width="11.42578125" style="7" bestFit="1" customWidth="1"/>
    <col min="9" max="9" width="3.7109375" style="7" customWidth="1"/>
    <col min="10" max="11" width="11.42578125" style="7" bestFit="1" customWidth="1"/>
    <col min="12" max="13" width="11" style="7" hidden="1" customWidth="1" outlineLevel="1"/>
    <col min="14" max="14" width="12.28515625" style="7" hidden="1" customWidth="1" outlineLevel="1"/>
    <col min="15" max="15" width="11.7109375" style="7" hidden="1" customWidth="1" outlineLevel="1"/>
    <col min="16" max="16" width="12.140625" style="7" bestFit="1" customWidth="1" collapsed="1"/>
    <col min="17" max="16384" width="14.5703125" style="7"/>
  </cols>
  <sheetData>
    <row r="1" spans="2:16">
      <c r="B1" s="4"/>
      <c r="C1" s="4"/>
      <c r="D1" s="5"/>
      <c r="E1" s="6"/>
      <c r="F1" s="6"/>
      <c r="G1" s="6"/>
      <c r="H1" s="6"/>
      <c r="J1" s="6"/>
      <c r="K1" s="6"/>
      <c r="L1" s="6"/>
      <c r="M1" s="6"/>
      <c r="N1" s="6"/>
      <c r="O1" s="6"/>
      <c r="P1" s="6"/>
    </row>
    <row r="2" spans="2:16" s="11" customFormat="1" ht="15">
      <c r="B2" s="8" t="s">
        <v>106</v>
      </c>
      <c r="C2" s="8" t="s">
        <v>41</v>
      </c>
      <c r="D2" s="9"/>
      <c r="E2" s="10"/>
      <c r="F2" s="10"/>
      <c r="G2" s="10"/>
      <c r="H2" s="10"/>
      <c r="J2" s="10"/>
      <c r="K2" s="10"/>
      <c r="L2" s="10"/>
      <c r="M2" s="10"/>
      <c r="N2" s="10"/>
      <c r="O2" s="10"/>
      <c r="P2" s="10"/>
    </row>
    <row r="3" spans="2:16" s="11" customFormat="1">
      <c r="B3" s="12" t="s">
        <v>107</v>
      </c>
      <c r="C3" s="12" t="s">
        <v>13</v>
      </c>
      <c r="D3" s="4"/>
      <c r="E3" s="13"/>
      <c r="F3" s="13"/>
      <c r="G3" s="13"/>
      <c r="H3" s="13"/>
      <c r="J3" s="13"/>
      <c r="K3" s="13"/>
      <c r="L3" s="13"/>
      <c r="M3" s="13"/>
      <c r="N3" s="13"/>
      <c r="O3" s="13"/>
      <c r="P3" s="13"/>
    </row>
    <row r="4" spans="2:16" s="11" customFormat="1">
      <c r="B4" s="24" t="s">
        <v>108</v>
      </c>
      <c r="C4" s="21"/>
      <c r="D4" s="22"/>
      <c r="E4" s="23"/>
      <c r="F4" s="23"/>
      <c r="G4" s="23"/>
      <c r="H4" s="23"/>
      <c r="J4" s="23" t="s">
        <v>115</v>
      </c>
      <c r="K4" s="23" t="s">
        <v>115</v>
      </c>
      <c r="L4" s="23" t="s">
        <v>115</v>
      </c>
      <c r="M4" s="23" t="s">
        <v>115</v>
      </c>
      <c r="N4" s="23" t="s">
        <v>115</v>
      </c>
      <c r="O4" s="23" t="s">
        <v>115</v>
      </c>
      <c r="P4" s="23" t="s">
        <v>115</v>
      </c>
    </row>
    <row r="5" spans="2:16" s="15" customFormat="1" hidden="1">
      <c r="B5" s="14"/>
      <c r="C5" s="14"/>
      <c r="E5" s="41" t="s">
        <v>1</v>
      </c>
      <c r="F5" s="41" t="s">
        <v>2</v>
      </c>
      <c r="G5" s="41" t="s">
        <v>3</v>
      </c>
      <c r="H5" s="41" t="s">
        <v>44</v>
      </c>
      <c r="J5" s="41" t="s">
        <v>44</v>
      </c>
      <c r="K5" s="41" t="s">
        <v>94</v>
      </c>
      <c r="L5" s="44" t="s">
        <v>118</v>
      </c>
      <c r="M5" s="44" t="s">
        <v>118</v>
      </c>
      <c r="N5" s="44" t="s">
        <v>118</v>
      </c>
      <c r="O5" s="44" t="s">
        <v>118</v>
      </c>
      <c r="P5" s="41" t="s">
        <v>94</v>
      </c>
    </row>
    <row r="6" spans="2:16" s="15" customFormat="1">
      <c r="B6" s="14"/>
      <c r="C6" s="14"/>
      <c r="E6" s="41" t="s">
        <v>1</v>
      </c>
      <c r="F6" s="41" t="s">
        <v>2</v>
      </c>
      <c r="G6" s="41" t="s">
        <v>3</v>
      </c>
      <c r="H6" s="41" t="s">
        <v>44</v>
      </c>
      <c r="J6" s="41" t="s">
        <v>44</v>
      </c>
      <c r="K6" s="41" t="s">
        <v>94</v>
      </c>
      <c r="L6" s="44" t="s">
        <v>124</v>
      </c>
      <c r="M6" s="44" t="s">
        <v>125</v>
      </c>
      <c r="N6" s="44" t="s">
        <v>126</v>
      </c>
      <c r="O6" s="44" t="s">
        <v>211</v>
      </c>
      <c r="P6" s="50">
        <v>2011</v>
      </c>
    </row>
    <row r="7" spans="2:16" s="11" customFormat="1" ht="15.75">
      <c r="B7" s="26" t="s">
        <v>129</v>
      </c>
      <c r="C7" s="26" t="s">
        <v>166</v>
      </c>
      <c r="E7" s="20"/>
      <c r="F7" s="20"/>
      <c r="G7" s="20"/>
      <c r="H7" s="20"/>
      <c r="J7" s="20"/>
      <c r="K7" s="20"/>
      <c r="L7" s="45"/>
      <c r="M7" s="45"/>
      <c r="N7" s="45"/>
      <c r="O7" s="45"/>
      <c r="P7" s="51"/>
    </row>
    <row r="8" spans="2:16" s="11" customFormat="1" ht="15.75">
      <c r="B8" s="27" t="s">
        <v>130</v>
      </c>
      <c r="C8" s="27" t="s">
        <v>212</v>
      </c>
      <c r="E8" s="20">
        <v>32112</v>
      </c>
      <c r="F8" s="20">
        <v>25315</v>
      </c>
      <c r="G8" s="20">
        <v>41962</v>
      </c>
      <c r="H8" s="20">
        <v>83685</v>
      </c>
      <c r="J8" s="20">
        <v>83577</v>
      </c>
      <c r="K8" s="20">
        <v>130001.45420000004</v>
      </c>
      <c r="L8" s="45">
        <v>27400.939269999988</v>
      </c>
      <c r="M8" s="45">
        <v>33262.060730000012</v>
      </c>
      <c r="N8" s="45">
        <v>23835</v>
      </c>
      <c r="O8" s="45">
        <f>P8-N8-M8-L8</f>
        <v>16149</v>
      </c>
      <c r="P8" s="51">
        <v>100647</v>
      </c>
    </row>
    <row r="9" spans="2:16" s="18" customFormat="1" ht="15.75">
      <c r="B9" s="26" t="s">
        <v>131</v>
      </c>
      <c r="C9" s="26" t="s">
        <v>167</v>
      </c>
      <c r="E9" s="20"/>
      <c r="F9" s="20"/>
      <c r="G9" s="20"/>
      <c r="H9" s="20"/>
      <c r="J9" s="20"/>
      <c r="K9" s="20"/>
      <c r="L9" s="45"/>
      <c r="M9" s="45"/>
      <c r="N9" s="45"/>
      <c r="O9" s="45"/>
      <c r="P9" s="51"/>
    </row>
    <row r="10" spans="2:16" s="18" customFormat="1" ht="15.75">
      <c r="B10" s="28" t="s">
        <v>109</v>
      </c>
      <c r="C10" s="28" t="s">
        <v>168</v>
      </c>
      <c r="E10" s="20">
        <v>18982</v>
      </c>
      <c r="F10" s="20">
        <v>20198</v>
      </c>
      <c r="G10" s="20">
        <v>22351</v>
      </c>
      <c r="H10" s="20">
        <v>30874</v>
      </c>
      <c r="J10" s="20">
        <v>30982.077810000003</v>
      </c>
      <c r="K10" s="20">
        <v>32972</v>
      </c>
      <c r="L10" s="45">
        <v>9289</v>
      </c>
      <c r="M10" s="45">
        <v>8728</v>
      </c>
      <c r="N10" s="45">
        <v>19314</v>
      </c>
      <c r="O10" s="45">
        <f t="shared" ref="O10:O21" si="0">P10-N10-M10-L10</f>
        <v>21196</v>
      </c>
      <c r="P10" s="51">
        <v>58527</v>
      </c>
    </row>
    <row r="11" spans="2:16" s="18" customFormat="1" ht="15.75">
      <c r="B11" s="28" t="s">
        <v>200</v>
      </c>
      <c r="C11" s="40" t="s">
        <v>198</v>
      </c>
      <c r="E11" s="20">
        <v>4645</v>
      </c>
      <c r="F11" s="20">
        <v>5488</v>
      </c>
      <c r="G11" s="20">
        <v>27546</v>
      </c>
      <c r="H11" s="20">
        <v>0</v>
      </c>
      <c r="J11" s="20">
        <v>0</v>
      </c>
      <c r="K11" s="20">
        <v>0</v>
      </c>
      <c r="L11" s="45">
        <v>0</v>
      </c>
      <c r="M11" s="45">
        <v>0</v>
      </c>
      <c r="N11" s="45">
        <v>0</v>
      </c>
      <c r="O11" s="45">
        <f t="shared" si="0"/>
        <v>0</v>
      </c>
      <c r="P11" s="51">
        <v>0</v>
      </c>
    </row>
    <row r="12" spans="2:16" s="18" customFormat="1" ht="15.75">
      <c r="B12" s="28" t="s">
        <v>132</v>
      </c>
      <c r="C12" s="28" t="s">
        <v>169</v>
      </c>
      <c r="E12" s="20">
        <v>0</v>
      </c>
      <c r="F12" s="20">
        <v>0</v>
      </c>
      <c r="G12" s="20">
        <v>0</v>
      </c>
      <c r="H12" s="20">
        <v>0</v>
      </c>
      <c r="J12" s="20">
        <v>0</v>
      </c>
      <c r="K12" s="20">
        <v>1195</v>
      </c>
      <c r="L12" s="45">
        <v>252</v>
      </c>
      <c r="M12" s="45">
        <v>234</v>
      </c>
      <c r="N12" s="45">
        <v>440.96132</v>
      </c>
      <c r="O12" s="45">
        <f t="shared" si="0"/>
        <v>438.03868</v>
      </c>
      <c r="P12" s="51">
        <v>1365</v>
      </c>
    </row>
    <row r="13" spans="2:16" s="18" customFormat="1" ht="15.75">
      <c r="B13" s="28" t="s">
        <v>133</v>
      </c>
      <c r="C13" s="28" t="s">
        <v>170</v>
      </c>
      <c r="E13" s="20">
        <v>3927</v>
      </c>
      <c r="F13" s="20">
        <v>709</v>
      </c>
      <c r="G13" s="20">
        <v>604</v>
      </c>
      <c r="H13" s="20">
        <v>1721</v>
      </c>
      <c r="J13" s="20">
        <v>1721</v>
      </c>
      <c r="K13" s="20">
        <v>1577</v>
      </c>
      <c r="L13" s="45">
        <v>0</v>
      </c>
      <c r="M13" s="45">
        <v>0</v>
      </c>
      <c r="N13" s="45">
        <v>0</v>
      </c>
      <c r="O13" s="45">
        <f t="shared" si="0"/>
        <v>1832</v>
      </c>
      <c r="P13" s="51">
        <v>1832</v>
      </c>
    </row>
    <row r="14" spans="2:16" s="18" customFormat="1" ht="15.75">
      <c r="B14" s="28" t="s">
        <v>201</v>
      </c>
      <c r="C14" s="40" t="s">
        <v>199</v>
      </c>
      <c r="E14" s="20">
        <v>-9895</v>
      </c>
      <c r="F14" s="20">
        <v>-6153</v>
      </c>
      <c r="G14" s="20">
        <v>-973</v>
      </c>
      <c r="H14" s="20">
        <v>0</v>
      </c>
      <c r="J14" s="20"/>
      <c r="K14" s="20"/>
      <c r="L14" s="45"/>
      <c r="M14" s="45">
        <v>0</v>
      </c>
      <c r="N14" s="45">
        <v>0</v>
      </c>
      <c r="O14" s="45">
        <f t="shared" si="0"/>
        <v>0</v>
      </c>
      <c r="P14" s="51">
        <v>0</v>
      </c>
    </row>
    <row r="15" spans="2:16" s="18" customFormat="1" ht="15.75">
      <c r="B15" s="29" t="s">
        <v>134</v>
      </c>
      <c r="C15" s="29" t="s">
        <v>171</v>
      </c>
      <c r="E15" s="20">
        <v>0</v>
      </c>
      <c r="F15" s="20">
        <v>0</v>
      </c>
      <c r="G15" s="20">
        <v>0</v>
      </c>
      <c r="H15" s="20">
        <v>0</v>
      </c>
      <c r="J15" s="20">
        <v>0</v>
      </c>
      <c r="K15" s="20">
        <v>0</v>
      </c>
      <c r="L15" s="45">
        <v>0</v>
      </c>
      <c r="M15" s="45">
        <v>0</v>
      </c>
      <c r="N15" s="45">
        <v>0</v>
      </c>
      <c r="O15" s="45">
        <f t="shared" si="0"/>
        <v>0</v>
      </c>
      <c r="P15" s="51">
        <v>0</v>
      </c>
    </row>
    <row r="16" spans="2:16" s="18" customFormat="1" ht="15.75">
      <c r="B16" s="29"/>
      <c r="C16" s="29" t="s">
        <v>213</v>
      </c>
      <c r="E16" s="20">
        <v>6057</v>
      </c>
      <c r="F16" s="20">
        <v>11199</v>
      </c>
      <c r="G16" s="20">
        <v>15750</v>
      </c>
      <c r="H16" s="20">
        <v>23876</v>
      </c>
      <c r="J16" s="20">
        <v>15291</v>
      </c>
      <c r="K16" s="20">
        <v>-32162</v>
      </c>
      <c r="L16" s="45">
        <v>-8331</v>
      </c>
      <c r="M16" s="45">
        <v>-11080</v>
      </c>
      <c r="N16" s="45">
        <v>527.05879931119125</v>
      </c>
      <c r="O16" s="45">
        <f t="shared" si="0"/>
        <v>-834.05879931119125</v>
      </c>
      <c r="P16" s="51">
        <v>-19718</v>
      </c>
    </row>
    <row r="17" spans="2:16" s="1" customFormat="1" ht="15.75">
      <c r="B17" s="29" t="s">
        <v>136</v>
      </c>
      <c r="C17" s="29" t="s">
        <v>172</v>
      </c>
      <c r="E17" s="20">
        <v>-15312</v>
      </c>
      <c r="F17" s="20">
        <v>-4209</v>
      </c>
      <c r="G17" s="20">
        <v>-17418</v>
      </c>
      <c r="H17" s="20">
        <v>7974</v>
      </c>
      <c r="J17" s="20">
        <v>7974.28377</v>
      </c>
      <c r="K17" s="20">
        <v>39195</v>
      </c>
      <c r="L17" s="45">
        <v>10450.68</v>
      </c>
      <c r="M17" s="45">
        <v>5359.32</v>
      </c>
      <c r="N17" s="45">
        <v>-5583.1727200000023</v>
      </c>
      <c r="O17" s="45">
        <f t="shared" si="0"/>
        <v>-3204.8272799999977</v>
      </c>
      <c r="P17" s="51">
        <v>7022</v>
      </c>
    </row>
    <row r="18" spans="2:16" s="1" customFormat="1" ht="15.75">
      <c r="B18" s="30" t="s">
        <v>137</v>
      </c>
      <c r="C18" s="29" t="s">
        <v>205</v>
      </c>
      <c r="E18" s="20">
        <v>0</v>
      </c>
      <c r="F18" s="20">
        <v>0</v>
      </c>
      <c r="G18" s="20">
        <v>0</v>
      </c>
      <c r="H18" s="20">
        <v>-8814</v>
      </c>
      <c r="J18" s="20">
        <v>-8814</v>
      </c>
      <c r="K18" s="20">
        <v>-23883</v>
      </c>
      <c r="L18" s="45">
        <v>1662</v>
      </c>
      <c r="M18" s="45">
        <v>-1662</v>
      </c>
      <c r="N18" s="45">
        <v>0</v>
      </c>
      <c r="O18" s="45">
        <f t="shared" si="0"/>
        <v>0</v>
      </c>
      <c r="P18" s="51">
        <v>0</v>
      </c>
    </row>
    <row r="19" spans="2:16" s="1" customFormat="1" ht="15.75">
      <c r="B19" s="29" t="s">
        <v>138</v>
      </c>
      <c r="C19" s="30" t="s">
        <v>214</v>
      </c>
      <c r="E19" s="20">
        <v>9786</v>
      </c>
      <c r="F19" s="20">
        <v>12216</v>
      </c>
      <c r="G19" s="20">
        <v>600</v>
      </c>
      <c r="H19" s="20">
        <v>-14642</v>
      </c>
      <c r="J19" s="20">
        <v>-14641.510349384575</v>
      </c>
      <c r="K19" s="20">
        <v>1557</v>
      </c>
      <c r="L19" s="45">
        <v>1225</v>
      </c>
      <c r="M19" s="45">
        <v>1759</v>
      </c>
      <c r="N19" s="45">
        <v>-61.255980000000363</v>
      </c>
      <c r="O19" s="45">
        <f t="shared" si="0"/>
        <v>5980.2559799999999</v>
      </c>
      <c r="P19" s="51">
        <v>8903</v>
      </c>
    </row>
    <row r="20" spans="2:16" s="1" customFormat="1" ht="15.75">
      <c r="B20" s="29" t="s">
        <v>139</v>
      </c>
      <c r="C20" s="29" t="s">
        <v>173</v>
      </c>
      <c r="E20" s="20">
        <v>10511</v>
      </c>
      <c r="F20" s="20">
        <v>9724</v>
      </c>
      <c r="G20" s="20">
        <v>5017</v>
      </c>
      <c r="H20" s="20">
        <v>9613</v>
      </c>
      <c r="J20" s="20">
        <v>9613</v>
      </c>
      <c r="K20" s="20">
        <v>21463</v>
      </c>
      <c r="L20" s="45">
        <v>2389</v>
      </c>
      <c r="M20" s="45">
        <v>6595</v>
      </c>
      <c r="N20" s="45">
        <v>17088.474000000002</v>
      </c>
      <c r="O20" s="45">
        <f t="shared" si="0"/>
        <v>22423.525999999998</v>
      </c>
      <c r="P20" s="51">
        <v>48496</v>
      </c>
    </row>
    <row r="21" spans="2:16" s="1" customFormat="1" ht="15.75">
      <c r="B21" s="29" t="s">
        <v>111</v>
      </c>
      <c r="C21" s="29" t="s">
        <v>174</v>
      </c>
      <c r="E21" s="20">
        <v>0</v>
      </c>
      <c r="F21" s="20">
        <v>0</v>
      </c>
      <c r="G21" s="20">
        <v>0</v>
      </c>
      <c r="H21" s="20">
        <v>0</v>
      </c>
      <c r="J21" s="20">
        <v>0</v>
      </c>
      <c r="K21" s="20">
        <v>7662</v>
      </c>
      <c r="L21" s="45">
        <v>655</v>
      </c>
      <c r="M21" s="45">
        <v>1734</v>
      </c>
      <c r="N21" s="45">
        <v>0</v>
      </c>
      <c r="O21" s="45">
        <f t="shared" si="0"/>
        <v>1</v>
      </c>
      <c r="P21" s="51">
        <v>2390</v>
      </c>
    </row>
    <row r="22" spans="2:16" s="1" customFormat="1" ht="15.75">
      <c r="B22" s="31" t="s">
        <v>140</v>
      </c>
      <c r="C22" s="31" t="s">
        <v>175</v>
      </c>
      <c r="E22" s="20"/>
      <c r="F22" s="20"/>
      <c r="G22" s="20"/>
      <c r="H22" s="20"/>
      <c r="J22" s="20"/>
      <c r="K22" s="20"/>
      <c r="L22" s="45"/>
      <c r="M22" s="45"/>
      <c r="N22" s="45"/>
      <c r="O22" s="45"/>
      <c r="P22" s="51"/>
    </row>
    <row r="23" spans="2:16" s="1" customFormat="1" ht="15.75">
      <c r="B23" s="32" t="s">
        <v>141</v>
      </c>
      <c r="C23" s="32" t="s">
        <v>80</v>
      </c>
      <c r="E23" s="20">
        <v>-13050</v>
      </c>
      <c r="F23" s="20">
        <v>-8193</v>
      </c>
      <c r="G23" s="20">
        <v>-30913</v>
      </c>
      <c r="H23" s="20">
        <v>-37691</v>
      </c>
      <c r="J23" s="20">
        <v>-37691</v>
      </c>
      <c r="K23" s="20">
        <v>-71180</v>
      </c>
      <c r="L23" s="45">
        <v>-22483</v>
      </c>
      <c r="M23" s="45">
        <v>-9922</v>
      </c>
      <c r="N23" s="45">
        <v>-36795.331560000021</v>
      </c>
      <c r="O23" s="45">
        <f>P23-N23-M23-L23</f>
        <v>-8183.6684399999795</v>
      </c>
      <c r="P23" s="51">
        <v>-77384</v>
      </c>
    </row>
    <row r="24" spans="2:16" s="1" customFormat="1" ht="15.75">
      <c r="B24" s="32" t="s">
        <v>110</v>
      </c>
      <c r="C24" s="32" t="s">
        <v>84</v>
      </c>
      <c r="E24" s="20">
        <v>2620</v>
      </c>
      <c r="F24" s="20">
        <v>-1431</v>
      </c>
      <c r="G24" s="20">
        <v>-2502</v>
      </c>
      <c r="H24" s="20">
        <v>1814</v>
      </c>
      <c r="J24" s="20">
        <v>1814</v>
      </c>
      <c r="K24" s="20">
        <v>2567</v>
      </c>
      <c r="L24" s="45">
        <v>1359</v>
      </c>
      <c r="M24" s="45">
        <v>-1702</v>
      </c>
      <c r="N24" s="45">
        <v>1197.9432800000022</v>
      </c>
      <c r="O24" s="45">
        <f>P24-N24-M24-L24</f>
        <v>-5287.9432800000022</v>
      </c>
      <c r="P24" s="51">
        <v>-4433</v>
      </c>
    </row>
    <row r="25" spans="2:16" s="1" customFormat="1" ht="15.75">
      <c r="B25" s="32"/>
      <c r="C25" s="32" t="s">
        <v>206</v>
      </c>
      <c r="E25" s="20">
        <v>9260</v>
      </c>
      <c r="F25" s="20">
        <v>-2236</v>
      </c>
      <c r="G25" s="20">
        <v>-6763</v>
      </c>
      <c r="H25" s="20">
        <v>-14946</v>
      </c>
      <c r="J25" s="20">
        <v>-14946</v>
      </c>
      <c r="K25" s="20">
        <v>-1456</v>
      </c>
      <c r="L25" s="45">
        <v>-5013</v>
      </c>
      <c r="M25" s="45">
        <v>7613</v>
      </c>
      <c r="N25" s="45">
        <v>2760.0659500000002</v>
      </c>
      <c r="O25" s="45">
        <f>P25-N25-M25-L25</f>
        <v>-25954.06595</v>
      </c>
      <c r="P25" s="51">
        <v>-20594</v>
      </c>
    </row>
    <row r="26" spans="2:16" s="1" customFormat="1" ht="15.75">
      <c r="B26" s="31" t="s">
        <v>142</v>
      </c>
      <c r="C26" s="31" t="s">
        <v>176</v>
      </c>
      <c r="E26" s="20"/>
      <c r="F26" s="20"/>
      <c r="G26" s="20"/>
      <c r="H26" s="20"/>
      <c r="J26" s="20"/>
      <c r="K26" s="20"/>
      <c r="L26" s="45"/>
      <c r="M26" s="45"/>
      <c r="N26" s="45"/>
      <c r="O26" s="45"/>
      <c r="P26" s="51"/>
    </row>
    <row r="27" spans="2:16" s="1" customFormat="1" ht="15.75">
      <c r="B27" s="32" t="s">
        <v>143</v>
      </c>
      <c r="C27" s="32" t="s">
        <v>67</v>
      </c>
      <c r="E27" s="20">
        <v>2541</v>
      </c>
      <c r="F27" s="20">
        <v>1578</v>
      </c>
      <c r="G27" s="20">
        <v>16413</v>
      </c>
      <c r="H27" s="20">
        <v>-6343</v>
      </c>
      <c r="J27" s="20">
        <v>-6343</v>
      </c>
      <c r="K27" s="20">
        <v>-1181</v>
      </c>
      <c r="L27" s="45">
        <v>-235</v>
      </c>
      <c r="M27" s="45">
        <v>6650</v>
      </c>
      <c r="N27" s="45">
        <v>-2457.0240000000103</v>
      </c>
      <c r="O27" s="45">
        <f>P27-N27-M27-L27</f>
        <v>24749.024000000012</v>
      </c>
      <c r="P27" s="51">
        <v>28707</v>
      </c>
    </row>
    <row r="28" spans="2:16" s="1" customFormat="1" ht="15.75">
      <c r="B28" s="32" t="s">
        <v>144</v>
      </c>
      <c r="C28" s="32" t="s">
        <v>177</v>
      </c>
      <c r="E28" s="20">
        <v>12063</v>
      </c>
      <c r="F28" s="20">
        <v>-74</v>
      </c>
      <c r="G28" s="20">
        <v>9816</v>
      </c>
      <c r="H28" s="20">
        <v>889</v>
      </c>
      <c r="J28" s="20">
        <v>889</v>
      </c>
      <c r="K28" s="20">
        <v>5144</v>
      </c>
      <c r="L28" s="45">
        <v>-180</v>
      </c>
      <c r="M28" s="45">
        <v>24098</v>
      </c>
      <c r="N28" s="45">
        <v>-8108.452790000003</v>
      </c>
      <c r="O28" s="45">
        <f>P28-N28-M28-L28</f>
        <v>-18067.547209999997</v>
      </c>
      <c r="P28" s="51">
        <v>-2258</v>
      </c>
    </row>
    <row r="29" spans="2:16" s="16" customFormat="1" ht="15.75">
      <c r="B29" s="32" t="s">
        <v>145</v>
      </c>
      <c r="C29" s="32" t="s">
        <v>178</v>
      </c>
      <c r="D29" s="17"/>
      <c r="E29" s="20">
        <v>4406</v>
      </c>
      <c r="F29" s="20">
        <v>2424</v>
      </c>
      <c r="G29" s="20">
        <v>2565</v>
      </c>
      <c r="H29" s="20">
        <v>-5811</v>
      </c>
      <c r="J29" s="20">
        <v>-5811</v>
      </c>
      <c r="K29" s="20">
        <v>978</v>
      </c>
      <c r="L29" s="45">
        <v>5185</v>
      </c>
      <c r="M29" s="45">
        <v>547</v>
      </c>
      <c r="N29" s="45">
        <v>-5614.8230600000006</v>
      </c>
      <c r="O29" s="45">
        <f>P29-N29-M29-L29</f>
        <v>-1467.1769399999994</v>
      </c>
      <c r="P29" s="51">
        <v>-1350</v>
      </c>
    </row>
    <row r="30" spans="2:16" s="16" customFormat="1" ht="15.75">
      <c r="B30" s="32" t="s">
        <v>146</v>
      </c>
      <c r="C30" s="32" t="s">
        <v>207</v>
      </c>
      <c r="D30" s="17"/>
      <c r="E30" s="20">
        <v>-4281</v>
      </c>
      <c r="F30" s="20">
        <v>15375</v>
      </c>
      <c r="G30" s="20">
        <v>-3710</v>
      </c>
      <c r="H30" s="20">
        <v>-32712</v>
      </c>
      <c r="J30" s="20">
        <v>-32712</v>
      </c>
      <c r="K30" s="20">
        <v>-30398</v>
      </c>
      <c r="L30" s="45">
        <v>-569</v>
      </c>
      <c r="M30" s="45">
        <v>-6683</v>
      </c>
      <c r="N30" s="45">
        <v>12150</v>
      </c>
      <c r="O30" s="45">
        <f>P30-N30-M30-L30</f>
        <v>-16494</v>
      </c>
      <c r="P30" s="51">
        <v>-11596</v>
      </c>
    </row>
    <row r="31" spans="2:16" s="16" customFormat="1" ht="15.75">
      <c r="B31" s="33" t="s">
        <v>147</v>
      </c>
      <c r="C31" s="33" t="s">
        <v>179</v>
      </c>
      <c r="D31" s="17"/>
      <c r="E31" s="20"/>
      <c r="F31" s="20"/>
      <c r="G31" s="20"/>
      <c r="H31" s="20"/>
      <c r="J31" s="20"/>
      <c r="K31" s="20"/>
      <c r="L31" s="45"/>
      <c r="M31" s="45"/>
      <c r="N31" s="45"/>
      <c r="O31" s="45"/>
      <c r="P31" s="51"/>
    </row>
    <row r="32" spans="2:16" s="18" customFormat="1" ht="15.75">
      <c r="B32" s="32"/>
      <c r="C32" s="32" t="s">
        <v>216</v>
      </c>
      <c r="E32" s="20">
        <v>-3042.5795399999997</v>
      </c>
      <c r="F32" s="20">
        <v>-2450.3598899999997</v>
      </c>
      <c r="G32" s="20">
        <v>-7947</v>
      </c>
      <c r="H32" s="20">
        <v>-15456</v>
      </c>
      <c r="J32" s="20">
        <v>-15456</v>
      </c>
      <c r="K32" s="20">
        <v>-24483</v>
      </c>
      <c r="L32" s="45">
        <v>-6582</v>
      </c>
      <c r="M32" s="45">
        <v>-3915</v>
      </c>
      <c r="N32" s="45">
        <v>-2165.8910474332934</v>
      </c>
      <c r="O32" s="45">
        <f>P32-N32-M32-L32</f>
        <v>-1800.1089525667066</v>
      </c>
      <c r="P32" s="51">
        <v>-14463</v>
      </c>
    </row>
    <row r="33" spans="2:16" s="16" customFormat="1" ht="15.75">
      <c r="B33" s="34" t="s">
        <v>135</v>
      </c>
      <c r="C33" s="34" t="s">
        <v>135</v>
      </c>
      <c r="E33" s="19">
        <v>0</v>
      </c>
      <c r="F33" s="19">
        <v>0</v>
      </c>
      <c r="G33" s="19">
        <v>0</v>
      </c>
      <c r="H33" s="19">
        <v>0</v>
      </c>
      <c r="I33" s="49"/>
      <c r="J33" s="19">
        <v>8585</v>
      </c>
      <c r="K33" s="19">
        <v>53351</v>
      </c>
      <c r="L33" s="46">
        <v>14425</v>
      </c>
      <c r="M33" s="46">
        <v>15588</v>
      </c>
      <c r="N33" s="46">
        <v>7499.8426299999919</v>
      </c>
      <c r="O33" s="46">
        <f>P33-N33-M33-L33</f>
        <v>2354.1573700000081</v>
      </c>
      <c r="P33" s="52">
        <v>39867</v>
      </c>
    </row>
    <row r="34" spans="2:16" s="1" customFormat="1" ht="15.75">
      <c r="B34" s="35" t="s">
        <v>148</v>
      </c>
      <c r="C34" s="35" t="s">
        <v>180</v>
      </c>
      <c r="E34" s="42">
        <f>SUM(E8:E33)</f>
        <v>71329.420459999994</v>
      </c>
      <c r="F34" s="42">
        <f>SUM(F8:F33)</f>
        <v>79479.640110000008</v>
      </c>
      <c r="G34" s="42">
        <f>SUM(G8:G33)</f>
        <v>72398</v>
      </c>
      <c r="H34" s="42">
        <f>SUM(H8:H33)</f>
        <v>24031</v>
      </c>
      <c r="J34" s="42">
        <v>24030.85123061543</v>
      </c>
      <c r="K34" s="42">
        <f t="shared" ref="K34:P34" si="1">SUM(K8:K33)</f>
        <v>112919.45420000004</v>
      </c>
      <c r="L34" s="47">
        <f t="shared" si="1"/>
        <v>30899.619269999988</v>
      </c>
      <c r="M34" s="47">
        <f t="shared" si="1"/>
        <v>77203.380730000004</v>
      </c>
      <c r="N34" s="47">
        <f t="shared" si="1"/>
        <v>24027.394821877853</v>
      </c>
      <c r="O34" s="47">
        <f t="shared" si="1"/>
        <v>13829.605178122152</v>
      </c>
      <c r="P34" s="42">
        <f t="shared" si="1"/>
        <v>145960</v>
      </c>
    </row>
    <row r="35" spans="2:16" s="1" customFormat="1" ht="15.75">
      <c r="B35" s="36"/>
      <c r="C35" s="36"/>
      <c r="E35" s="20"/>
      <c r="F35" s="20"/>
      <c r="G35" s="20"/>
      <c r="H35" s="20"/>
      <c r="J35" s="20"/>
      <c r="K35" s="20"/>
      <c r="L35" s="45"/>
      <c r="M35" s="45"/>
      <c r="N35" s="45"/>
      <c r="O35" s="45"/>
      <c r="P35" s="51"/>
    </row>
    <row r="36" spans="2:16" s="1" customFormat="1" ht="15.75">
      <c r="B36" s="31" t="s">
        <v>149</v>
      </c>
      <c r="C36" s="31" t="s">
        <v>181</v>
      </c>
      <c r="E36" s="20"/>
      <c r="F36" s="20"/>
      <c r="G36" s="20"/>
      <c r="H36" s="20"/>
      <c r="J36" s="20"/>
      <c r="K36" s="20"/>
      <c r="L36" s="45"/>
      <c r="M36" s="45"/>
      <c r="N36" s="45"/>
      <c r="O36" s="45"/>
      <c r="P36" s="51"/>
    </row>
    <row r="37" spans="2:16" s="1" customFormat="1" ht="15.75">
      <c r="B37" s="34" t="s">
        <v>150</v>
      </c>
      <c r="C37" s="34" t="s">
        <v>182</v>
      </c>
      <c r="E37" s="20">
        <v>-25366.667799999999</v>
      </c>
      <c r="F37" s="20">
        <v>-21015</v>
      </c>
      <c r="G37" s="20">
        <v>-59271</v>
      </c>
      <c r="H37" s="20">
        <v>-27123</v>
      </c>
      <c r="J37" s="20">
        <v>-27123</v>
      </c>
      <c r="K37" s="20">
        <v>-49818</v>
      </c>
      <c r="L37" s="45">
        <v>-17687</v>
      </c>
      <c r="M37" s="45">
        <v>-32385</v>
      </c>
      <c r="N37" s="45">
        <v>-33906</v>
      </c>
      <c r="O37" s="45">
        <f t="shared" ref="O37:O42" si="2">P37-N37-M37-L37</f>
        <v>-76440</v>
      </c>
      <c r="P37" s="51">
        <v>-160418</v>
      </c>
    </row>
    <row r="38" spans="2:16" s="1" customFormat="1" ht="15.75">
      <c r="B38" s="34" t="s">
        <v>151</v>
      </c>
      <c r="C38" s="34" t="s">
        <v>183</v>
      </c>
      <c r="E38" s="20">
        <v>-1994.3322000000007</v>
      </c>
      <c r="F38" s="20">
        <v>-5154</v>
      </c>
      <c r="G38" s="20">
        <v>-21287</v>
      </c>
      <c r="H38" s="20">
        <v>-9335</v>
      </c>
      <c r="J38" s="20">
        <v>-9335</v>
      </c>
      <c r="K38" s="20">
        <v>-10152</v>
      </c>
      <c r="L38" s="45">
        <v>-3377</v>
      </c>
      <c r="M38" s="45">
        <v>-55587</v>
      </c>
      <c r="N38" s="45">
        <v>20055.400920000204</v>
      </c>
      <c r="O38" s="45">
        <f t="shared" si="2"/>
        <v>15075.599079999796</v>
      </c>
      <c r="P38" s="51">
        <v>-23833</v>
      </c>
    </row>
    <row r="39" spans="2:16" s="1" customFormat="1" ht="15.75">
      <c r="B39" s="34"/>
      <c r="C39" s="34" t="s">
        <v>208</v>
      </c>
      <c r="E39" s="20">
        <v>0</v>
      </c>
      <c r="F39" s="20">
        <v>0</v>
      </c>
      <c r="G39" s="20">
        <v>0</v>
      </c>
      <c r="H39" s="20">
        <v>0</v>
      </c>
      <c r="J39" s="20">
        <v>0</v>
      </c>
      <c r="K39" s="20">
        <v>0</v>
      </c>
      <c r="L39" s="45">
        <v>0</v>
      </c>
      <c r="M39" s="45">
        <v>0</v>
      </c>
      <c r="N39" s="45">
        <v>-471390.07576847397</v>
      </c>
      <c r="O39" s="45">
        <f t="shared" si="2"/>
        <v>-17295.924231526034</v>
      </c>
      <c r="P39" s="51">
        <v>-488686</v>
      </c>
    </row>
    <row r="40" spans="2:16" s="18" customFormat="1" ht="15.75">
      <c r="B40" s="34" t="s">
        <v>152</v>
      </c>
      <c r="C40" s="34" t="s">
        <v>184</v>
      </c>
      <c r="E40" s="20">
        <v>-10517</v>
      </c>
      <c r="F40" s="20">
        <v>-64568</v>
      </c>
      <c r="G40" s="20">
        <v>-34364</v>
      </c>
      <c r="H40" s="20">
        <v>-43245</v>
      </c>
      <c r="J40" s="20">
        <v>-43245</v>
      </c>
      <c r="K40" s="20">
        <v>-604</v>
      </c>
      <c r="L40" s="45">
        <v>0</v>
      </c>
      <c r="M40" s="45">
        <v>2131</v>
      </c>
      <c r="N40" s="45">
        <v>-2131</v>
      </c>
      <c r="O40" s="45">
        <f t="shared" si="2"/>
        <v>0</v>
      </c>
      <c r="P40" s="51">
        <v>0</v>
      </c>
    </row>
    <row r="41" spans="2:16" s="2" customFormat="1" ht="15.75">
      <c r="B41" s="34" t="s">
        <v>153</v>
      </c>
      <c r="C41" s="34" t="s">
        <v>185</v>
      </c>
      <c r="E41" s="20">
        <v>0</v>
      </c>
      <c r="F41" s="20">
        <v>0</v>
      </c>
      <c r="G41" s="20">
        <v>0</v>
      </c>
      <c r="H41" s="20">
        <v>0</v>
      </c>
      <c r="J41" s="20">
        <v>0</v>
      </c>
      <c r="K41" s="20">
        <v>-47409</v>
      </c>
      <c r="L41" s="45">
        <v>-2467</v>
      </c>
      <c r="M41" s="45">
        <v>-8193</v>
      </c>
      <c r="N41" s="45">
        <v>10660</v>
      </c>
      <c r="O41" s="45">
        <f t="shared" si="2"/>
        <v>0</v>
      </c>
      <c r="P41" s="51">
        <v>0</v>
      </c>
    </row>
    <row r="42" spans="2:16" s="16" customFormat="1" ht="15.75">
      <c r="B42" s="34" t="s">
        <v>154</v>
      </c>
      <c r="C42" s="34" t="s">
        <v>186</v>
      </c>
      <c r="E42" s="19">
        <v>0</v>
      </c>
      <c r="F42" s="19">
        <v>0</v>
      </c>
      <c r="G42" s="19">
        <v>0</v>
      </c>
      <c r="H42" s="19">
        <v>0</v>
      </c>
      <c r="J42" s="19">
        <v>0</v>
      </c>
      <c r="K42" s="19">
        <v>0</v>
      </c>
      <c r="L42" s="46">
        <v>0</v>
      </c>
      <c r="M42" s="46">
        <v>0</v>
      </c>
      <c r="N42" s="46">
        <v>0</v>
      </c>
      <c r="O42" s="46">
        <f t="shared" si="2"/>
        <v>28277</v>
      </c>
      <c r="P42" s="52">
        <v>28277</v>
      </c>
    </row>
    <row r="43" spans="2:16" s="16" customFormat="1" ht="15.75">
      <c r="B43" s="35" t="s">
        <v>155</v>
      </c>
      <c r="C43" s="35" t="s">
        <v>187</v>
      </c>
      <c r="E43" s="42">
        <f>SUM(E36:E42)</f>
        <v>-37878</v>
      </c>
      <c r="F43" s="42">
        <f>SUM(F36:F42)</f>
        <v>-90737</v>
      </c>
      <c r="G43" s="42">
        <f>SUM(G36:G42)</f>
        <v>-114922</v>
      </c>
      <c r="H43" s="42">
        <f>SUM(H36:H42)</f>
        <v>-79703</v>
      </c>
      <c r="J43" s="42">
        <f t="shared" ref="J43:P43" si="3">SUM(J36:J42)</f>
        <v>-79703</v>
      </c>
      <c r="K43" s="42">
        <f t="shared" si="3"/>
        <v>-107983</v>
      </c>
      <c r="L43" s="47">
        <f t="shared" si="3"/>
        <v>-23531</v>
      </c>
      <c r="M43" s="47">
        <f t="shared" si="3"/>
        <v>-94034</v>
      </c>
      <c r="N43" s="47">
        <f t="shared" si="3"/>
        <v>-476711.67484847375</v>
      </c>
      <c r="O43" s="47">
        <f t="shared" si="3"/>
        <v>-50383.325151526238</v>
      </c>
      <c r="P43" s="42">
        <f t="shared" si="3"/>
        <v>-644660</v>
      </c>
    </row>
    <row r="44" spans="2:16" s="1" customFormat="1" ht="15.75" collapsed="1">
      <c r="B44" s="36"/>
      <c r="C44" s="36"/>
      <c r="E44" s="20"/>
      <c r="F44" s="20"/>
      <c r="G44" s="20"/>
      <c r="H44" s="20"/>
      <c r="J44" s="20"/>
      <c r="K44" s="20"/>
      <c r="L44" s="45"/>
      <c r="M44" s="45"/>
      <c r="N44" s="45"/>
      <c r="O44" s="45"/>
      <c r="P44" s="51"/>
    </row>
    <row r="45" spans="2:16" s="1" customFormat="1" ht="15.75" collapsed="1">
      <c r="B45" s="31" t="s">
        <v>156</v>
      </c>
      <c r="C45" s="31" t="s">
        <v>188</v>
      </c>
      <c r="E45" s="20"/>
      <c r="F45" s="20"/>
      <c r="G45" s="20"/>
      <c r="H45" s="20"/>
      <c r="J45" s="20"/>
      <c r="K45" s="20"/>
      <c r="L45" s="45"/>
      <c r="M45" s="45"/>
      <c r="N45" s="45"/>
      <c r="O45" s="45"/>
      <c r="P45" s="51"/>
    </row>
    <row r="46" spans="2:16" s="1" customFormat="1" ht="15.75" collapsed="1">
      <c r="B46" s="34" t="s">
        <v>157</v>
      </c>
      <c r="C46" s="34" t="s">
        <v>189</v>
      </c>
      <c r="E46" s="20">
        <v>0</v>
      </c>
      <c r="F46" s="20">
        <v>0</v>
      </c>
      <c r="G46" s="20">
        <v>24000</v>
      </c>
      <c r="H46" s="20">
        <v>678199</v>
      </c>
      <c r="J46" s="20">
        <v>678199</v>
      </c>
      <c r="K46" s="20">
        <v>82204</v>
      </c>
      <c r="L46" s="45">
        <v>0</v>
      </c>
      <c r="M46" s="45">
        <v>2405</v>
      </c>
      <c r="N46" s="45">
        <v>-2405</v>
      </c>
      <c r="O46" s="45">
        <f t="shared" ref="O46:O52" si="4">P46-N46-M46-L46</f>
        <v>0</v>
      </c>
      <c r="P46" s="51">
        <v>0</v>
      </c>
    </row>
    <row r="47" spans="2:16" s="1" customFormat="1" ht="15.75">
      <c r="B47" s="34" t="s">
        <v>158</v>
      </c>
      <c r="C47" s="34" t="s">
        <v>190</v>
      </c>
      <c r="E47" s="20">
        <v>0</v>
      </c>
      <c r="F47" s="20">
        <v>0</v>
      </c>
      <c r="G47" s="20">
        <v>0</v>
      </c>
      <c r="H47" s="20">
        <v>-22218</v>
      </c>
      <c r="J47" s="20">
        <v>-22218</v>
      </c>
      <c r="K47" s="20">
        <v>-566</v>
      </c>
      <c r="L47" s="45">
        <v>0</v>
      </c>
      <c r="M47" s="45">
        <v>0</v>
      </c>
      <c r="N47" s="45">
        <v>0</v>
      </c>
      <c r="O47" s="45">
        <f t="shared" si="4"/>
        <v>0</v>
      </c>
      <c r="P47" s="51">
        <v>0</v>
      </c>
    </row>
    <row r="48" spans="2:16" s="16" customFormat="1" ht="15.75" collapsed="1">
      <c r="B48" s="34" t="s">
        <v>159</v>
      </c>
      <c r="C48" s="34" t="s">
        <v>191</v>
      </c>
      <c r="E48" s="20">
        <v>113866.26738000002</v>
      </c>
      <c r="F48" s="20">
        <v>85287</v>
      </c>
      <c r="G48" s="20">
        <v>54697</v>
      </c>
      <c r="H48" s="20">
        <v>5501</v>
      </c>
      <c r="J48" s="20">
        <v>5501</v>
      </c>
      <c r="K48" s="20">
        <v>2299</v>
      </c>
      <c r="L48" s="45">
        <v>0</v>
      </c>
      <c r="M48" s="45">
        <v>51323</v>
      </c>
      <c r="N48" s="45">
        <v>581</v>
      </c>
      <c r="O48" s="45">
        <f t="shared" si="4"/>
        <v>-581</v>
      </c>
      <c r="P48" s="51">
        <v>51323</v>
      </c>
    </row>
    <row r="49" spans="2:16" s="16" customFormat="1" ht="15.75">
      <c r="B49" s="34"/>
      <c r="C49" s="34" t="s">
        <v>215</v>
      </c>
      <c r="E49" s="20">
        <v>0</v>
      </c>
      <c r="F49" s="20">
        <v>0</v>
      </c>
      <c r="G49" s="20">
        <v>0</v>
      </c>
      <c r="H49" s="20">
        <v>0</v>
      </c>
      <c r="J49" s="20">
        <v>0</v>
      </c>
      <c r="K49" s="20">
        <v>0</v>
      </c>
      <c r="L49" s="45">
        <v>0</v>
      </c>
      <c r="M49" s="45">
        <v>0</v>
      </c>
      <c r="N49" s="45">
        <v>0</v>
      </c>
      <c r="O49" s="45">
        <f t="shared" si="4"/>
        <v>451568</v>
      </c>
      <c r="P49" s="51">
        <v>451568</v>
      </c>
    </row>
    <row r="50" spans="2:16" s="16" customFormat="1" ht="15.75">
      <c r="B50" s="34" t="s">
        <v>160</v>
      </c>
      <c r="C50" s="34" t="s">
        <v>192</v>
      </c>
      <c r="E50" s="20">
        <v>-131436.98239000002</v>
      </c>
      <c r="F50" s="20">
        <v>-41208</v>
      </c>
      <c r="G50" s="20">
        <v>-34016</v>
      </c>
      <c r="H50" s="20">
        <v>-52383</v>
      </c>
      <c r="J50" s="20">
        <v>-52383</v>
      </c>
      <c r="K50" s="20">
        <v>-36767</v>
      </c>
      <c r="L50" s="45">
        <v>-8437</v>
      </c>
      <c r="M50" s="45">
        <v>-9960</v>
      </c>
      <c r="N50" s="45">
        <v>-1770</v>
      </c>
      <c r="O50" s="45">
        <f t="shared" si="4"/>
        <v>-14754</v>
      </c>
      <c r="P50" s="51">
        <v>-34921</v>
      </c>
    </row>
    <row r="51" spans="2:16" s="16" customFormat="1" ht="15.75" collapsed="1">
      <c r="B51" s="39" t="s">
        <v>197</v>
      </c>
      <c r="C51" s="34" t="s">
        <v>209</v>
      </c>
      <c r="E51" s="20">
        <v>-21313</v>
      </c>
      <c r="F51" s="20">
        <v>-31049</v>
      </c>
      <c r="G51" s="20">
        <v>-12717</v>
      </c>
      <c r="H51" s="20">
        <v>-44000</v>
      </c>
      <c r="J51" s="20">
        <v>-44000</v>
      </c>
      <c r="K51" s="20">
        <v>-36483</v>
      </c>
      <c r="L51" s="45">
        <v>0</v>
      </c>
      <c r="M51" s="45">
        <v>0</v>
      </c>
      <c r="N51" s="45">
        <v>-18000</v>
      </c>
      <c r="O51" s="45">
        <f t="shared" si="4"/>
        <v>-8715</v>
      </c>
      <c r="P51" s="51">
        <v>-26715</v>
      </c>
    </row>
    <row r="52" spans="2:16" s="16" customFormat="1" ht="15.75">
      <c r="B52" s="34" t="s">
        <v>112</v>
      </c>
      <c r="C52" s="34" t="s">
        <v>56</v>
      </c>
      <c r="E52" s="19">
        <v>-788</v>
      </c>
      <c r="F52" s="19">
        <v>269</v>
      </c>
      <c r="G52" s="19">
        <v>-512</v>
      </c>
      <c r="H52" s="19">
        <v>0</v>
      </c>
      <c r="I52" s="49"/>
      <c r="J52" s="19">
        <v>0</v>
      </c>
      <c r="K52" s="19">
        <v>0</v>
      </c>
      <c r="L52" s="46">
        <v>0</v>
      </c>
      <c r="M52" s="46">
        <v>-4023</v>
      </c>
      <c r="N52" s="46">
        <v>-2944</v>
      </c>
      <c r="O52" s="46">
        <f t="shared" si="4"/>
        <v>6967</v>
      </c>
      <c r="P52" s="52">
        <v>0</v>
      </c>
    </row>
    <row r="53" spans="2:16" s="16" customFormat="1" ht="15.75">
      <c r="B53" s="35" t="s">
        <v>161</v>
      </c>
      <c r="C53" s="35" t="s">
        <v>193</v>
      </c>
      <c r="E53" s="42">
        <f>SUM(E45:E52)</f>
        <v>-39671.71501</v>
      </c>
      <c r="F53" s="42">
        <f>SUM(F45:F52)</f>
        <v>13299</v>
      </c>
      <c r="G53" s="42">
        <f>SUM(G45:G52)</f>
        <v>31452</v>
      </c>
      <c r="H53" s="42">
        <f>SUM(H45:H52)</f>
        <v>565099</v>
      </c>
      <c r="J53" s="42">
        <f t="shared" ref="J53:P53" si="5">SUM(J45:J52)</f>
        <v>565099</v>
      </c>
      <c r="K53" s="42">
        <f t="shared" si="5"/>
        <v>10687</v>
      </c>
      <c r="L53" s="47">
        <f t="shared" si="5"/>
        <v>-8437</v>
      </c>
      <c r="M53" s="47">
        <f t="shared" si="5"/>
        <v>39745</v>
      </c>
      <c r="N53" s="47">
        <f t="shared" si="5"/>
        <v>-24538</v>
      </c>
      <c r="O53" s="47">
        <f t="shared" si="5"/>
        <v>434485</v>
      </c>
      <c r="P53" s="42">
        <f t="shared" si="5"/>
        <v>441255</v>
      </c>
    </row>
    <row r="54" spans="2:16" s="18" customFormat="1" ht="15.75">
      <c r="B54" s="36"/>
      <c r="C54" s="36"/>
      <c r="E54" s="19"/>
      <c r="F54" s="19"/>
      <c r="G54" s="19"/>
      <c r="H54" s="19"/>
      <c r="J54" s="19"/>
      <c r="K54" s="19"/>
      <c r="L54" s="46"/>
      <c r="M54" s="46"/>
      <c r="N54" s="46"/>
      <c r="O54" s="46"/>
      <c r="P54" s="52"/>
    </row>
    <row r="55" spans="2:16" s="16" customFormat="1" ht="15.75">
      <c r="B55" s="37" t="s">
        <v>162</v>
      </c>
      <c r="C55" s="37" t="s">
        <v>194</v>
      </c>
      <c r="E55" s="43">
        <f>+E53+E43+E34</f>
        <v>-6220.294550000006</v>
      </c>
      <c r="F55" s="43">
        <f>+F53+F43+F34</f>
        <v>2041.6401100000076</v>
      </c>
      <c r="G55" s="43">
        <f>+G53+G43+G34</f>
        <v>-11072</v>
      </c>
      <c r="H55" s="43">
        <f>+H53+H43+H34</f>
        <v>509427</v>
      </c>
      <c r="J55" s="43">
        <f t="shared" ref="J55:P55" si="6">+J53+J43+J34</f>
        <v>509426.8512306154</v>
      </c>
      <c r="K55" s="43">
        <f t="shared" si="6"/>
        <v>15623.454200000037</v>
      </c>
      <c r="L55" s="48">
        <f t="shared" si="6"/>
        <v>-1068.3807300000117</v>
      </c>
      <c r="M55" s="48">
        <f t="shared" si="6"/>
        <v>22914.380730000004</v>
      </c>
      <c r="N55" s="48">
        <f t="shared" si="6"/>
        <v>-477222.28002659592</v>
      </c>
      <c r="O55" s="48">
        <f t="shared" si="6"/>
        <v>397931.28002659592</v>
      </c>
      <c r="P55" s="43">
        <f t="shared" si="6"/>
        <v>-57445</v>
      </c>
    </row>
    <row r="56" spans="2:16" s="16" customFormat="1" ht="15.75">
      <c r="B56" s="38"/>
      <c r="C56" s="38"/>
      <c r="E56" s="20"/>
      <c r="F56" s="20"/>
      <c r="G56" s="20"/>
      <c r="H56" s="20"/>
      <c r="J56" s="20"/>
      <c r="K56" s="20"/>
      <c r="L56" s="45"/>
      <c r="M56" s="45"/>
      <c r="N56" s="45"/>
      <c r="O56" s="45"/>
      <c r="P56" s="51"/>
    </row>
    <row r="57" spans="2:16" s="1" customFormat="1" ht="15.75" collapsed="1">
      <c r="B57" s="31" t="s">
        <v>163</v>
      </c>
      <c r="C57" s="31" t="s">
        <v>85</v>
      </c>
      <c r="E57" s="20"/>
      <c r="F57" s="20"/>
      <c r="G57" s="20"/>
      <c r="H57" s="20"/>
      <c r="J57" s="20"/>
      <c r="K57" s="20"/>
      <c r="L57" s="45"/>
      <c r="M57" s="45"/>
      <c r="N57" s="45"/>
      <c r="O57" s="45"/>
      <c r="P57" s="51"/>
    </row>
    <row r="58" spans="2:16" s="1" customFormat="1" ht="15.75" collapsed="1">
      <c r="B58" s="34" t="s">
        <v>164</v>
      </c>
      <c r="C58" s="34" t="s">
        <v>195</v>
      </c>
      <c r="E58" s="20">
        <v>33652</v>
      </c>
      <c r="F58" s="20">
        <v>27432</v>
      </c>
      <c r="G58" s="20">
        <v>29473</v>
      </c>
      <c r="H58" s="20">
        <v>18401</v>
      </c>
      <c r="J58" s="20">
        <v>18401</v>
      </c>
      <c r="K58" s="20">
        <v>527828</v>
      </c>
      <c r="L58" s="45">
        <v>543451</v>
      </c>
      <c r="M58" s="45">
        <f>+L59</f>
        <v>542383.46522000001</v>
      </c>
      <c r="N58" s="45">
        <v>565297</v>
      </c>
      <c r="O58" s="45">
        <f>N59</f>
        <v>88075</v>
      </c>
      <c r="P58" s="51">
        <f>K59</f>
        <v>543451</v>
      </c>
    </row>
    <row r="59" spans="2:16" s="16" customFormat="1" ht="15.75">
      <c r="B59" s="34" t="s">
        <v>165</v>
      </c>
      <c r="C59" s="34" t="s">
        <v>196</v>
      </c>
      <c r="E59" s="20">
        <v>27432</v>
      </c>
      <c r="F59" s="20">
        <v>29473</v>
      </c>
      <c r="G59" s="20">
        <v>18401</v>
      </c>
      <c r="H59" s="20">
        <v>527828.23409999989</v>
      </c>
      <c r="J59" s="20">
        <v>527828.23409999989</v>
      </c>
      <c r="K59" s="20">
        <v>543451</v>
      </c>
      <c r="L59" s="45">
        <f>Balanço!R10</f>
        <v>542383.46522000001</v>
      </c>
      <c r="M59" s="45">
        <f>Balanço!S10</f>
        <v>565297</v>
      </c>
      <c r="N59" s="45">
        <v>88075</v>
      </c>
      <c r="O59" s="45">
        <f>Balanço!U10</f>
        <v>486006</v>
      </c>
      <c r="P59" s="51">
        <f>Balanço!U10</f>
        <v>486006</v>
      </c>
    </row>
    <row r="60" spans="2:16" s="16" customFormat="1" ht="15.75">
      <c r="B60" s="38"/>
      <c r="C60" s="38"/>
      <c r="E60" s="20"/>
      <c r="F60" s="20"/>
      <c r="G60" s="20"/>
      <c r="H60" s="20"/>
      <c r="J60" s="20"/>
      <c r="K60" s="20"/>
      <c r="L60" s="45"/>
      <c r="M60" s="45"/>
      <c r="N60" s="45"/>
      <c r="O60" s="45"/>
      <c r="P60" s="51"/>
    </row>
    <row r="61" spans="2:16" s="18" customFormat="1" ht="15.75">
      <c r="B61" s="37" t="s">
        <v>162</v>
      </c>
      <c r="C61" s="37" t="s">
        <v>194</v>
      </c>
      <c r="E61" s="43">
        <f>+E59-E58</f>
        <v>-6220</v>
      </c>
      <c r="F61" s="43">
        <f>+F59-F58</f>
        <v>2041</v>
      </c>
      <c r="G61" s="43">
        <f>+G59-G58</f>
        <v>-11072</v>
      </c>
      <c r="H61" s="43">
        <f>+H59-H58</f>
        <v>509427.23409999989</v>
      </c>
      <c r="J61" s="43">
        <f t="shared" ref="J61:P61" si="7">+J59-J58</f>
        <v>509427.23409999989</v>
      </c>
      <c r="K61" s="43">
        <f t="shared" si="7"/>
        <v>15623</v>
      </c>
      <c r="L61" s="48">
        <f t="shared" si="7"/>
        <v>-1067.5347799999872</v>
      </c>
      <c r="M61" s="48">
        <f t="shared" si="7"/>
        <v>22913.534779999987</v>
      </c>
      <c r="N61" s="48">
        <f t="shared" si="7"/>
        <v>-477222</v>
      </c>
      <c r="O61" s="48">
        <f t="shared" si="7"/>
        <v>397931</v>
      </c>
      <c r="P61" s="43">
        <f t="shared" si="7"/>
        <v>-57445</v>
      </c>
    </row>
    <row r="62" spans="2:16">
      <c r="B62" s="3"/>
    </row>
    <row r="64" spans="2:16">
      <c r="C64" s="25"/>
    </row>
    <row r="65" spans="2:2">
      <c r="B65" s="25"/>
    </row>
  </sheetData>
  <printOptions horizontalCentered="1" verticalCentered="1"/>
  <pageMargins left="0.15748031496062992" right="0.15748031496062992" top="0.35433070866141736" bottom="0.39370078740157483" header="0.19685039370078741" footer="0.19685039370078741"/>
  <pageSetup paperSize="9" scale="72" firstPageNumber="3" orientation="landscape" useFirstPageNumber="1" r:id="rId1"/>
  <headerFooter alignWithMargins="0">
    <oddFooter>&amp;L&amp;"Times New Roman,Bold"(Tentativo e preliminar. Somente para discussão.)&amp;R&amp;"Times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/>
    <pageSetUpPr fitToPage="1"/>
  </sheetPr>
  <dimension ref="A4:BF118"/>
  <sheetViews>
    <sheetView showGridLines="0" zoomScale="80" zoomScaleNormal="80" workbookViewId="0">
      <pane xSplit="2" topLeftCell="AS1" activePane="topRight" state="frozen"/>
      <selection activeCell="AG22" sqref="AG22"/>
      <selection pane="topRight" activeCell="AX10" sqref="AX10"/>
    </sheetView>
  </sheetViews>
  <sheetFormatPr defaultColWidth="14.5703125" defaultRowHeight="13.5" outlineLevelRow="1" outlineLevelCol="1"/>
  <cols>
    <col min="1" max="1" width="65.85546875" style="107" bestFit="1" customWidth="1"/>
    <col min="2" max="2" width="3.140625" style="107" customWidth="1"/>
    <col min="3" max="6" width="10.85546875" style="107" customWidth="1" outlineLevel="1"/>
    <col min="7" max="7" width="11.5703125" style="107" bestFit="1" customWidth="1"/>
    <col min="8" max="11" width="11.5703125" style="107" customWidth="1" outlineLevel="1"/>
    <col min="12" max="12" width="11.5703125" style="107" bestFit="1" customWidth="1"/>
    <col min="13" max="16" width="11.5703125" style="107" customWidth="1" outlineLevel="1"/>
    <col min="17" max="17" width="11.5703125" style="107" bestFit="1" customWidth="1"/>
    <col min="18" max="21" width="11.5703125" style="107" customWidth="1" outlineLevel="1"/>
    <col min="22" max="22" width="11.5703125" style="107" bestFit="1" customWidth="1"/>
    <col min="23" max="26" width="11.5703125" style="107" customWidth="1" outlineLevel="1"/>
    <col min="27" max="27" width="11.5703125" style="107" bestFit="1" customWidth="1"/>
    <col min="28" max="31" width="11.5703125" style="107" customWidth="1" outlineLevel="1"/>
    <col min="32" max="32" width="11.5703125" style="107" bestFit="1" customWidth="1"/>
    <col min="33" max="36" width="11.5703125" style="107" customWidth="1" outlineLevel="1"/>
    <col min="37" max="37" width="11.5703125" style="107" bestFit="1" customWidth="1"/>
    <col min="38" max="41" width="11.5703125" style="107" customWidth="1" outlineLevel="1"/>
    <col min="42" max="42" width="11.5703125" style="107" bestFit="1" customWidth="1"/>
    <col min="43" max="46" width="11.5703125" style="107" customWidth="1" outlineLevel="1"/>
    <col min="47" max="47" width="11.5703125" style="107" bestFit="1" customWidth="1"/>
    <col min="48" max="51" width="11.5703125" style="107" customWidth="1" outlineLevel="1"/>
    <col min="52" max="52" width="11.5703125" style="107" bestFit="1" customWidth="1"/>
    <col min="53" max="56" width="11.5703125" style="107" customWidth="1" outlineLevel="1"/>
    <col min="57" max="57" width="11.5703125" style="107" bestFit="1" customWidth="1"/>
    <col min="58" max="58" width="11.5703125" style="107" customWidth="1" outlineLevel="1"/>
    <col min="59" max="16384" width="14.5703125" style="53"/>
  </cols>
  <sheetData>
    <row r="4" spans="1:58">
      <c r="A4" s="83"/>
      <c r="B4" s="83"/>
      <c r="C4" s="83"/>
      <c r="D4" s="85"/>
      <c r="E4" s="85"/>
      <c r="F4" s="85"/>
      <c r="G4" s="85"/>
      <c r="H4" s="84"/>
      <c r="I4" s="85"/>
      <c r="J4" s="85"/>
      <c r="K4" s="85"/>
      <c r="L4" s="85"/>
      <c r="M4" s="84"/>
      <c r="N4" s="85"/>
      <c r="O4" s="85"/>
      <c r="P4" s="85"/>
      <c r="Q4" s="85"/>
      <c r="R4" s="84"/>
      <c r="S4" s="85"/>
      <c r="T4" s="85"/>
      <c r="U4" s="85"/>
      <c r="V4" s="85"/>
      <c r="W4" s="84"/>
      <c r="X4" s="85"/>
      <c r="Y4" s="85"/>
      <c r="Z4" s="85"/>
      <c r="AA4" s="85"/>
      <c r="AB4" s="84"/>
      <c r="AC4" s="85"/>
      <c r="AD4" s="85"/>
      <c r="AE4" s="85"/>
      <c r="AF4" s="85"/>
      <c r="AG4" s="84"/>
      <c r="AH4" s="84"/>
      <c r="AI4" s="84"/>
      <c r="AJ4" s="84"/>
      <c r="AL4" s="84"/>
      <c r="AM4" s="84"/>
      <c r="AN4" s="84"/>
      <c r="AO4" s="84"/>
      <c r="AQ4" s="84"/>
      <c r="AR4" s="84"/>
      <c r="AS4" s="84"/>
      <c r="AT4" s="84"/>
    </row>
    <row r="5" spans="1:58">
      <c r="A5" s="86"/>
      <c r="B5" s="8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Z5" s="323"/>
      <c r="BE5" s="323"/>
    </row>
    <row r="6" spans="1:58" s="59" customFormat="1">
      <c r="A6" s="96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101"/>
      <c r="AL6" s="98"/>
      <c r="AM6" s="98"/>
      <c r="AN6" s="98"/>
      <c r="AO6" s="98"/>
      <c r="AP6" s="101"/>
      <c r="AQ6" s="98"/>
      <c r="AR6" s="98"/>
      <c r="AS6" s="98"/>
      <c r="AT6" s="98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</row>
    <row r="7" spans="1:58" s="57" customFormat="1" ht="12.75">
      <c r="A7" s="324"/>
      <c r="B7" s="325"/>
      <c r="C7" s="105" t="s">
        <v>8</v>
      </c>
      <c r="D7" s="105" t="s">
        <v>9</v>
      </c>
      <c r="E7" s="105" t="s">
        <v>10</v>
      </c>
      <c r="F7" s="105" t="s">
        <v>11</v>
      </c>
      <c r="G7" s="104">
        <v>2009</v>
      </c>
      <c r="H7" s="105" t="s">
        <v>93</v>
      </c>
      <c r="I7" s="105" t="s">
        <v>95</v>
      </c>
      <c r="J7" s="105" t="s">
        <v>96</v>
      </c>
      <c r="K7" s="105" t="s">
        <v>97</v>
      </c>
      <c r="L7" s="104">
        <v>2010</v>
      </c>
      <c r="M7" s="105" t="s">
        <v>124</v>
      </c>
      <c r="N7" s="105" t="s">
        <v>125</v>
      </c>
      <c r="O7" s="105" t="s">
        <v>126</v>
      </c>
      <c r="P7" s="105" t="s">
        <v>127</v>
      </c>
      <c r="Q7" s="104">
        <v>2011</v>
      </c>
      <c r="R7" s="105" t="s">
        <v>217</v>
      </c>
      <c r="S7" s="105" t="s">
        <v>218</v>
      </c>
      <c r="T7" s="105" t="s">
        <v>219</v>
      </c>
      <c r="U7" s="105" t="s">
        <v>220</v>
      </c>
      <c r="V7" s="104">
        <v>2012</v>
      </c>
      <c r="W7" s="105" t="s">
        <v>232</v>
      </c>
      <c r="X7" s="105" t="s">
        <v>291</v>
      </c>
      <c r="Y7" s="105" t="s">
        <v>300</v>
      </c>
      <c r="Z7" s="105" t="s">
        <v>302</v>
      </c>
      <c r="AA7" s="104">
        <v>2013</v>
      </c>
      <c r="AB7" s="105" t="s">
        <v>305</v>
      </c>
      <c r="AC7" s="105" t="s">
        <v>306</v>
      </c>
      <c r="AD7" s="105" t="s">
        <v>307</v>
      </c>
      <c r="AE7" s="105" t="s">
        <v>308</v>
      </c>
      <c r="AF7" s="104">
        <v>2014</v>
      </c>
      <c r="AG7" s="105" t="s">
        <v>312</v>
      </c>
      <c r="AH7" s="105" t="s">
        <v>314</v>
      </c>
      <c r="AI7" s="105" t="s">
        <v>316</v>
      </c>
      <c r="AJ7" s="105" t="s">
        <v>326</v>
      </c>
      <c r="AK7" s="104">
        <v>2015</v>
      </c>
      <c r="AL7" s="105" t="s">
        <v>341</v>
      </c>
      <c r="AM7" s="105" t="s">
        <v>346</v>
      </c>
      <c r="AN7" s="105" t="s">
        <v>347</v>
      </c>
      <c r="AO7" s="105" t="s">
        <v>362</v>
      </c>
      <c r="AP7" s="104">
        <v>2016</v>
      </c>
      <c r="AQ7" s="105" t="s">
        <v>365</v>
      </c>
      <c r="AR7" s="105" t="s">
        <v>374</v>
      </c>
      <c r="AS7" s="105" t="s">
        <v>375</v>
      </c>
      <c r="AT7" s="105" t="s">
        <v>376</v>
      </c>
      <c r="AU7" s="104">
        <v>2017</v>
      </c>
      <c r="AV7" s="105" t="s">
        <v>397</v>
      </c>
      <c r="AW7" s="105" t="s">
        <v>405</v>
      </c>
      <c r="AX7" s="105" t="s">
        <v>412</v>
      </c>
      <c r="AY7" s="105" t="s">
        <v>414</v>
      </c>
      <c r="AZ7" s="104">
        <v>2018</v>
      </c>
      <c r="BA7" s="105" t="s">
        <v>490</v>
      </c>
      <c r="BB7" s="105" t="s">
        <v>491</v>
      </c>
      <c r="BC7" s="105" t="s">
        <v>493</v>
      </c>
      <c r="BD7" s="105" t="s">
        <v>546</v>
      </c>
      <c r="BE7" s="104">
        <v>2019</v>
      </c>
      <c r="BF7" s="105" t="s">
        <v>555</v>
      </c>
    </row>
    <row r="8" spans="1:58" s="66" customFormat="1">
      <c r="A8" s="326" t="s">
        <v>16</v>
      </c>
      <c r="B8" s="318"/>
      <c r="C8" s="327"/>
      <c r="D8" s="327"/>
      <c r="E8" s="327"/>
      <c r="F8" s="327"/>
      <c r="G8" s="328"/>
      <c r="H8" s="327"/>
      <c r="I8" s="327"/>
      <c r="J8" s="327"/>
      <c r="K8" s="327"/>
      <c r="L8" s="328"/>
      <c r="M8" s="327"/>
      <c r="N8" s="327"/>
      <c r="O8" s="327"/>
      <c r="P8" s="327"/>
      <c r="Q8" s="328"/>
      <c r="R8" s="327"/>
      <c r="S8" s="327"/>
      <c r="T8" s="327"/>
      <c r="U8" s="327"/>
      <c r="V8" s="328"/>
      <c r="W8" s="327"/>
      <c r="X8" s="327"/>
      <c r="Y8" s="327"/>
      <c r="Z8" s="327"/>
      <c r="AA8" s="328"/>
      <c r="AB8" s="327"/>
      <c r="AC8" s="327"/>
      <c r="AD8" s="327"/>
      <c r="AE8" s="327"/>
      <c r="AF8" s="328"/>
      <c r="AG8" s="327"/>
      <c r="AH8" s="327"/>
      <c r="AI8" s="327"/>
      <c r="AJ8" s="327"/>
      <c r="AK8" s="328"/>
      <c r="AL8" s="327"/>
      <c r="AM8" s="327"/>
      <c r="AN8" s="327"/>
      <c r="AO8" s="327"/>
      <c r="AP8" s="328"/>
      <c r="AQ8" s="327"/>
      <c r="AR8" s="327"/>
      <c r="AS8" s="327"/>
      <c r="AT8" s="327"/>
      <c r="AU8" s="328"/>
      <c r="AV8" s="327"/>
      <c r="AW8" s="327"/>
      <c r="AX8" s="327"/>
      <c r="AY8" s="327"/>
      <c r="AZ8" s="328"/>
      <c r="BA8" s="327"/>
      <c r="BB8" s="327"/>
      <c r="BC8" s="327"/>
      <c r="BD8" s="327"/>
      <c r="BE8" s="328"/>
      <c r="BF8" s="327"/>
    </row>
    <row r="9" spans="1:58" s="69" customFormat="1">
      <c r="A9" s="329" t="s">
        <v>254</v>
      </c>
      <c r="B9" s="174"/>
      <c r="C9" s="115">
        <v>195223.28199999995</v>
      </c>
      <c r="D9" s="115">
        <v>203647.89551</v>
      </c>
      <c r="E9" s="115">
        <v>205825.97315000003</v>
      </c>
      <c r="F9" s="115">
        <v>215742.01708000008</v>
      </c>
      <c r="G9" s="114">
        <v>820439.16774000006</v>
      </c>
      <c r="H9" s="115">
        <v>217158.89770220005</v>
      </c>
      <c r="I9" s="115">
        <v>236265.71518000006</v>
      </c>
      <c r="J9" s="115">
        <v>248531.14259999988</v>
      </c>
      <c r="K9" s="115">
        <v>232557.38436</v>
      </c>
      <c r="L9" s="114">
        <v>934513.13984219998</v>
      </c>
      <c r="M9" s="115">
        <v>246782.98384992828</v>
      </c>
      <c r="N9" s="115">
        <v>267211.07609000022</v>
      </c>
      <c r="O9" s="115">
        <v>347651.74794999987</v>
      </c>
      <c r="P9" s="115">
        <v>364624.6808700001</v>
      </c>
      <c r="Q9" s="114">
        <v>1226270.4887599284</v>
      </c>
      <c r="R9" s="115">
        <v>398324.34594000009</v>
      </c>
      <c r="S9" s="115">
        <v>425869.53969958599</v>
      </c>
      <c r="T9" s="115">
        <v>446805.64705894742</v>
      </c>
      <c r="U9" s="115">
        <v>416987.41583999997</v>
      </c>
      <c r="V9" s="114">
        <v>1687986.9485385336</v>
      </c>
      <c r="W9" s="115">
        <v>440212.99043215893</v>
      </c>
      <c r="X9" s="115">
        <v>485380.82011417072</v>
      </c>
      <c r="Y9" s="115">
        <v>489368.28949325427</v>
      </c>
      <c r="Z9" s="115">
        <v>441252.96875656402</v>
      </c>
      <c r="AA9" s="114">
        <v>1856215.0687961481</v>
      </c>
      <c r="AB9" s="115">
        <v>443189.48307999998</v>
      </c>
      <c r="AC9" s="115">
        <v>461534.8799456759</v>
      </c>
      <c r="AD9" s="115">
        <v>504520.17847467132</v>
      </c>
      <c r="AE9" s="115">
        <v>470114.60385176772</v>
      </c>
      <c r="AF9" s="114">
        <v>1879359.1453521149</v>
      </c>
      <c r="AG9" s="115">
        <v>496650.47622079653</v>
      </c>
      <c r="AH9" s="115">
        <v>531796.36400138668</v>
      </c>
      <c r="AI9" s="115">
        <v>547006.61196560937</v>
      </c>
      <c r="AJ9" s="115">
        <v>521785.01288905536</v>
      </c>
      <c r="AK9" s="114">
        <v>2097238.4650768479</v>
      </c>
      <c r="AL9" s="115">
        <v>558559.81021373929</v>
      </c>
      <c r="AM9" s="115">
        <v>577143.10445632762</v>
      </c>
      <c r="AN9" s="115">
        <v>592205.36084662238</v>
      </c>
      <c r="AO9" s="115">
        <v>572419.75439648388</v>
      </c>
      <c r="AP9" s="114">
        <v>2300328.0299131731</v>
      </c>
      <c r="AQ9" s="115">
        <v>642131.20856997883</v>
      </c>
      <c r="AR9" s="115">
        <v>646492.73620636237</v>
      </c>
      <c r="AS9" s="115">
        <v>667699.24435830559</v>
      </c>
      <c r="AT9" s="115">
        <v>630190.37472938269</v>
      </c>
      <c r="AU9" s="114">
        <v>2586513.5638640295</v>
      </c>
      <c r="AV9" s="115">
        <v>706271.36030748335</v>
      </c>
      <c r="AW9" s="115">
        <v>728117.61164197978</v>
      </c>
      <c r="AX9" s="115">
        <v>738460.71295111568</v>
      </c>
      <c r="AY9" s="115">
        <v>706784.1637619955</v>
      </c>
      <c r="AZ9" s="114">
        <v>2879633.8486625743</v>
      </c>
      <c r="BA9" s="115">
        <v>757898.30857852451</v>
      </c>
      <c r="BB9" s="115">
        <v>787633.17436167935</v>
      </c>
      <c r="BC9" s="115">
        <v>817980.92831951892</v>
      </c>
      <c r="BD9" s="115">
        <v>778613.63166846114</v>
      </c>
      <c r="BE9" s="114">
        <v>3142126.0429281839</v>
      </c>
      <c r="BF9" s="115">
        <v>770606.49194641842</v>
      </c>
    </row>
    <row r="10" spans="1:58" s="69" customFormat="1">
      <c r="A10" s="330"/>
      <c r="B10" s="174"/>
      <c r="C10" s="115"/>
      <c r="D10" s="115"/>
      <c r="E10" s="115"/>
      <c r="F10" s="115"/>
      <c r="G10" s="114"/>
      <c r="H10" s="115"/>
      <c r="I10" s="115"/>
      <c r="J10" s="115"/>
      <c r="K10" s="115"/>
      <c r="L10" s="114"/>
      <c r="M10" s="115"/>
      <c r="N10" s="115"/>
      <c r="O10" s="115"/>
      <c r="P10" s="115"/>
      <c r="Q10" s="114"/>
      <c r="R10" s="115"/>
      <c r="S10" s="115"/>
      <c r="T10" s="115"/>
      <c r="U10" s="115"/>
      <c r="V10" s="114"/>
      <c r="W10" s="115"/>
      <c r="X10" s="115"/>
      <c r="Y10" s="115"/>
      <c r="Z10" s="115"/>
      <c r="AA10" s="114"/>
      <c r="AB10" s="115"/>
      <c r="AC10" s="115"/>
      <c r="AD10" s="115"/>
      <c r="AE10" s="115"/>
      <c r="AF10" s="114"/>
      <c r="AG10" s="115"/>
      <c r="AH10" s="115"/>
      <c r="AI10" s="115"/>
      <c r="AJ10" s="115"/>
      <c r="AK10" s="114"/>
      <c r="AL10" s="115"/>
      <c r="AM10" s="115"/>
      <c r="AN10" s="115"/>
      <c r="AO10" s="115"/>
      <c r="AP10" s="114"/>
      <c r="AQ10" s="115"/>
      <c r="AR10" s="115"/>
      <c r="AS10" s="115"/>
      <c r="AT10" s="115"/>
      <c r="AU10" s="114"/>
      <c r="AV10" s="115"/>
      <c r="AW10" s="331"/>
      <c r="AX10" s="331"/>
      <c r="AY10" s="331"/>
      <c r="AZ10" s="114"/>
      <c r="BA10" s="115"/>
      <c r="BB10" s="115"/>
      <c r="BC10" s="115"/>
      <c r="BD10" s="331"/>
      <c r="BE10" s="114"/>
      <c r="BF10" s="331"/>
    </row>
    <row r="11" spans="1:58" s="69" customFormat="1">
      <c r="A11" s="332" t="s">
        <v>99</v>
      </c>
      <c r="B11" s="174"/>
      <c r="C11" s="333">
        <v>166534.45041071082</v>
      </c>
      <c r="D11" s="333">
        <v>174768.74206808495</v>
      </c>
      <c r="E11" s="333">
        <v>176327.25790957388</v>
      </c>
      <c r="F11" s="333">
        <v>185197.25356245757</v>
      </c>
      <c r="G11" s="334">
        <v>702827.70395082724</v>
      </c>
      <c r="H11" s="333">
        <v>188425.96256733369</v>
      </c>
      <c r="I11" s="333">
        <v>201520.30082000006</v>
      </c>
      <c r="J11" s="333">
        <v>211073.08946278327</v>
      </c>
      <c r="K11" s="333">
        <v>195984.30082</v>
      </c>
      <c r="L11" s="334">
        <v>797003.65367011703</v>
      </c>
      <c r="M11" s="333">
        <v>206993.40610434517</v>
      </c>
      <c r="N11" s="333">
        <v>224851.53710000019</v>
      </c>
      <c r="O11" s="333">
        <v>302150.33845999988</v>
      </c>
      <c r="P11" s="333">
        <v>313863.78451000008</v>
      </c>
      <c r="Q11" s="334">
        <v>1047859.0661743453</v>
      </c>
      <c r="R11" s="333">
        <v>333470.44402000011</v>
      </c>
      <c r="S11" s="333">
        <v>356492.21326958603</v>
      </c>
      <c r="T11" s="333">
        <v>377049.44101105991</v>
      </c>
      <c r="U11" s="333">
        <v>347850.06009021623</v>
      </c>
      <c r="V11" s="334">
        <v>1414862.1583908624</v>
      </c>
      <c r="W11" s="333">
        <v>370133.29840977967</v>
      </c>
      <c r="X11" s="333">
        <v>406310.31955332705</v>
      </c>
      <c r="Y11" s="333">
        <v>416655.67080940102</v>
      </c>
      <c r="Z11" s="333">
        <v>370745.50255999999</v>
      </c>
      <c r="AA11" s="334">
        <v>1563844.7913325077</v>
      </c>
      <c r="AB11" s="140">
        <v>374093.04054999998</v>
      </c>
      <c r="AC11" s="140">
        <v>387218.28618997592</v>
      </c>
      <c r="AD11" s="140">
        <v>429244.04536537128</v>
      </c>
      <c r="AE11" s="140">
        <v>393512.7820133667</v>
      </c>
      <c r="AF11" s="139">
        <v>1584068.1541187139</v>
      </c>
      <c r="AG11" s="140">
        <v>418129.9910944326</v>
      </c>
      <c r="AH11" s="140">
        <v>444987.4455513659</v>
      </c>
      <c r="AI11" s="140">
        <v>459068.6449202454</v>
      </c>
      <c r="AJ11" s="140">
        <v>437938.54430383584</v>
      </c>
      <c r="AK11" s="139">
        <v>1760124.6258698797</v>
      </c>
      <c r="AL11" s="140">
        <v>466203.80927878589</v>
      </c>
      <c r="AM11" s="140">
        <v>481183.85726556688</v>
      </c>
      <c r="AN11" s="140">
        <v>496954.26949474378</v>
      </c>
      <c r="AO11" s="140">
        <v>481607.72256086819</v>
      </c>
      <c r="AP11" s="139">
        <v>1925949.6585999648</v>
      </c>
      <c r="AQ11" s="140">
        <v>540457.09755072882</v>
      </c>
      <c r="AR11" s="140">
        <v>541174.04379457724</v>
      </c>
      <c r="AS11" s="140">
        <v>557352.09858633694</v>
      </c>
      <c r="AT11" s="140">
        <v>528540.47028840694</v>
      </c>
      <c r="AU11" s="139">
        <v>2167523.7102200501</v>
      </c>
      <c r="AV11" s="140">
        <v>594710.20243951119</v>
      </c>
      <c r="AW11" s="140">
        <v>613279.28991681209</v>
      </c>
      <c r="AX11" s="140">
        <v>620061.6674868057</v>
      </c>
      <c r="AY11" s="140">
        <v>592809.61603029224</v>
      </c>
      <c r="AZ11" s="139">
        <v>2420860.7758734212</v>
      </c>
      <c r="BA11" s="140">
        <v>640014.93469973421</v>
      </c>
      <c r="BB11" s="140">
        <v>661188.98324690666</v>
      </c>
      <c r="BC11" s="140">
        <v>692632.1262363015</v>
      </c>
      <c r="BD11" s="140">
        <v>654116.58353377087</v>
      </c>
      <c r="BE11" s="139">
        <v>2647952.6277167131</v>
      </c>
      <c r="BF11" s="140">
        <v>647059.58036952501</v>
      </c>
    </row>
    <row r="12" spans="1:58" s="56" customFormat="1">
      <c r="A12" s="127" t="s">
        <v>494</v>
      </c>
      <c r="B12" s="335"/>
      <c r="C12" s="130" t="s">
        <v>495</v>
      </c>
      <c r="D12" s="130" t="s">
        <v>495</v>
      </c>
      <c r="E12" s="130" t="s">
        <v>495</v>
      </c>
      <c r="F12" s="130" t="s">
        <v>495</v>
      </c>
      <c r="G12" s="129" t="s">
        <v>495</v>
      </c>
      <c r="H12" s="130" t="s">
        <v>495</v>
      </c>
      <c r="I12" s="130" t="s">
        <v>495</v>
      </c>
      <c r="J12" s="130" t="s">
        <v>495</v>
      </c>
      <c r="K12" s="130" t="s">
        <v>495</v>
      </c>
      <c r="L12" s="129" t="s">
        <v>495</v>
      </c>
      <c r="M12" s="130" t="s">
        <v>495</v>
      </c>
      <c r="N12" s="130" t="s">
        <v>495</v>
      </c>
      <c r="O12" s="130" t="s">
        <v>495</v>
      </c>
      <c r="P12" s="130" t="s">
        <v>495</v>
      </c>
      <c r="Q12" s="129" t="s">
        <v>495</v>
      </c>
      <c r="R12" s="130">
        <v>31362.257389999999</v>
      </c>
      <c r="S12" s="130">
        <v>34117.207761586003</v>
      </c>
      <c r="T12" s="130">
        <v>34172.780402388067</v>
      </c>
      <c r="U12" s="130">
        <v>32131.525673205928</v>
      </c>
      <c r="V12" s="129">
        <v>131783.77122718</v>
      </c>
      <c r="W12" s="130">
        <v>32829.779405516842</v>
      </c>
      <c r="X12" s="130">
        <v>35855.97426132753</v>
      </c>
      <c r="Y12" s="130">
        <v>37883.439690971361</v>
      </c>
      <c r="Z12" s="130">
        <v>36081.262109999996</v>
      </c>
      <c r="AA12" s="129">
        <v>142650.45546781574</v>
      </c>
      <c r="AB12" s="131">
        <v>35701.720730000001</v>
      </c>
      <c r="AC12" s="131">
        <v>37483.59792</v>
      </c>
      <c r="AD12" s="131">
        <v>40974.002499999995</v>
      </c>
      <c r="AE12" s="131">
        <v>38034.651799333951</v>
      </c>
      <c r="AF12" s="132">
        <v>152193.97294933395</v>
      </c>
      <c r="AG12" s="131">
        <v>37061.452695862696</v>
      </c>
      <c r="AH12" s="131">
        <v>40948.172305859094</v>
      </c>
      <c r="AI12" s="131">
        <v>45195.846567176777</v>
      </c>
      <c r="AJ12" s="131">
        <v>41330.046210744389</v>
      </c>
      <c r="AK12" s="132">
        <v>164535.51777964295</v>
      </c>
      <c r="AL12" s="131">
        <v>42669.552543597711</v>
      </c>
      <c r="AM12" s="131">
        <v>45512.021669183188</v>
      </c>
      <c r="AN12" s="131">
        <v>48045.961934931831</v>
      </c>
      <c r="AO12" s="131">
        <v>45572.606303961787</v>
      </c>
      <c r="AP12" s="132">
        <v>181800.1424516745</v>
      </c>
      <c r="AQ12" s="131">
        <v>49067.234215004828</v>
      </c>
      <c r="AR12" s="131">
        <v>48839.384719542337</v>
      </c>
      <c r="AS12" s="131">
        <v>52044.485199566079</v>
      </c>
      <c r="AT12" s="131">
        <v>47848.068678212185</v>
      </c>
      <c r="AU12" s="132">
        <v>197799.17281232541</v>
      </c>
      <c r="AV12" s="131">
        <v>55104.992103058124</v>
      </c>
      <c r="AW12" s="131">
        <v>70578.509800869564</v>
      </c>
      <c r="AX12" s="131">
        <v>71639.886478922432</v>
      </c>
      <c r="AY12" s="131">
        <v>80243.538650020957</v>
      </c>
      <c r="AZ12" s="132">
        <v>277566.92703287106</v>
      </c>
      <c r="BA12" s="131">
        <v>67930.77829341263</v>
      </c>
      <c r="BB12" s="131">
        <v>70394.221282969738</v>
      </c>
      <c r="BC12" s="131">
        <v>74825.925930937374</v>
      </c>
      <c r="BD12" s="131">
        <v>71902.563695243327</v>
      </c>
      <c r="BE12" s="132">
        <v>285053.48920256307</v>
      </c>
      <c r="BF12" s="131">
        <v>89124.81365767082</v>
      </c>
    </row>
    <row r="13" spans="1:58" s="55" customFormat="1">
      <c r="A13" s="127" t="s">
        <v>496</v>
      </c>
      <c r="B13" s="335"/>
      <c r="C13" s="130" t="s">
        <v>495</v>
      </c>
      <c r="D13" s="130" t="s">
        <v>495</v>
      </c>
      <c r="E13" s="130" t="s">
        <v>495</v>
      </c>
      <c r="F13" s="130" t="s">
        <v>495</v>
      </c>
      <c r="G13" s="129" t="s">
        <v>495</v>
      </c>
      <c r="H13" s="130" t="s">
        <v>495</v>
      </c>
      <c r="I13" s="130" t="s">
        <v>495</v>
      </c>
      <c r="J13" s="130" t="s">
        <v>495</v>
      </c>
      <c r="K13" s="130" t="s">
        <v>495</v>
      </c>
      <c r="L13" s="129" t="s">
        <v>495</v>
      </c>
      <c r="M13" s="130" t="s">
        <v>495</v>
      </c>
      <c r="N13" s="130" t="s">
        <v>495</v>
      </c>
      <c r="O13" s="130" t="s">
        <v>495</v>
      </c>
      <c r="P13" s="130" t="s">
        <v>495</v>
      </c>
      <c r="Q13" s="129" t="s">
        <v>495</v>
      </c>
      <c r="R13" s="130">
        <v>25932.927339999998</v>
      </c>
      <c r="S13" s="130">
        <v>26609.696139999996</v>
      </c>
      <c r="T13" s="130">
        <v>32472.474347767235</v>
      </c>
      <c r="U13" s="130">
        <v>32934.73534426721</v>
      </c>
      <c r="V13" s="129">
        <v>117949.83317203444</v>
      </c>
      <c r="W13" s="130">
        <v>38966.33749192056</v>
      </c>
      <c r="X13" s="130">
        <v>42856.836682746427</v>
      </c>
      <c r="Y13" s="130">
        <v>43296.423834999994</v>
      </c>
      <c r="Z13" s="130">
        <v>38144.265420000003</v>
      </c>
      <c r="AA13" s="129">
        <v>163263.86342966699</v>
      </c>
      <c r="AB13" s="131">
        <v>40002.5288</v>
      </c>
      <c r="AC13" s="131">
        <v>40702.655920000005</v>
      </c>
      <c r="AD13" s="131">
        <v>44601.479630000002</v>
      </c>
      <c r="AE13" s="131">
        <v>37951.408820000004</v>
      </c>
      <c r="AF13" s="132">
        <v>163258.07317000002</v>
      </c>
      <c r="AG13" s="131">
        <v>43980.935082604927</v>
      </c>
      <c r="AH13" s="131">
        <v>42645.761117578091</v>
      </c>
      <c r="AI13" s="131">
        <v>46816.45970062977</v>
      </c>
      <c r="AJ13" s="131">
        <v>44821.963063179195</v>
      </c>
      <c r="AK13" s="132">
        <v>178265.11896399196</v>
      </c>
      <c r="AL13" s="131">
        <v>51332.24647170485</v>
      </c>
      <c r="AM13" s="131">
        <v>52439.29144265096</v>
      </c>
      <c r="AN13" s="131">
        <v>55375.538065229433</v>
      </c>
      <c r="AO13" s="131">
        <v>53933.644666762295</v>
      </c>
      <c r="AP13" s="132">
        <v>213080.72064634753</v>
      </c>
      <c r="AQ13" s="131">
        <v>64063.554393869992</v>
      </c>
      <c r="AR13" s="131">
        <v>65499.974753986964</v>
      </c>
      <c r="AS13" s="131">
        <v>70175.861307830317</v>
      </c>
      <c r="AT13" s="131">
        <v>65947.016365227013</v>
      </c>
      <c r="AU13" s="132">
        <v>265686.4068209143</v>
      </c>
      <c r="AV13" s="131">
        <v>82557.298328632547</v>
      </c>
      <c r="AW13" s="131">
        <v>85154.468668781992</v>
      </c>
      <c r="AX13" s="131">
        <v>90874.13163527711</v>
      </c>
      <c r="AY13" s="131">
        <v>85433.136060732737</v>
      </c>
      <c r="AZ13" s="132">
        <v>344019.03469342436</v>
      </c>
      <c r="BA13" s="131">
        <v>98986.263535545542</v>
      </c>
      <c r="BB13" s="131">
        <v>104822.41177002633</v>
      </c>
      <c r="BC13" s="131">
        <v>108917.45043923102</v>
      </c>
      <c r="BD13" s="131">
        <v>104281.8304763708</v>
      </c>
      <c r="BE13" s="132">
        <v>417007.95622117369</v>
      </c>
      <c r="BF13" s="131">
        <v>104408.06338916044</v>
      </c>
    </row>
    <row r="14" spans="1:58" s="70" customFormat="1">
      <c r="A14" s="127" t="s">
        <v>497</v>
      </c>
      <c r="B14" s="335"/>
      <c r="C14" s="130" t="s">
        <v>495</v>
      </c>
      <c r="D14" s="130" t="s">
        <v>495</v>
      </c>
      <c r="E14" s="130" t="s">
        <v>495</v>
      </c>
      <c r="F14" s="130" t="s">
        <v>495</v>
      </c>
      <c r="G14" s="129" t="s">
        <v>495</v>
      </c>
      <c r="H14" s="130" t="s">
        <v>495</v>
      </c>
      <c r="I14" s="130" t="s">
        <v>495</v>
      </c>
      <c r="J14" s="130" t="s">
        <v>495</v>
      </c>
      <c r="K14" s="130" t="s">
        <v>495</v>
      </c>
      <c r="L14" s="129" t="s">
        <v>495</v>
      </c>
      <c r="M14" s="130" t="s">
        <v>495</v>
      </c>
      <c r="N14" s="130" t="s">
        <v>495</v>
      </c>
      <c r="O14" s="130" t="s">
        <v>495</v>
      </c>
      <c r="P14" s="130" t="s">
        <v>495</v>
      </c>
      <c r="Q14" s="129" t="s">
        <v>495</v>
      </c>
      <c r="R14" s="130">
        <v>92000.56037088779</v>
      </c>
      <c r="S14" s="130">
        <v>104550.82890000001</v>
      </c>
      <c r="T14" s="130">
        <v>117313.78105919127</v>
      </c>
      <c r="U14" s="130">
        <v>100749.38682761705</v>
      </c>
      <c r="V14" s="129">
        <v>414614.55715769611</v>
      </c>
      <c r="W14" s="130">
        <v>97572.48555116856</v>
      </c>
      <c r="X14" s="130">
        <v>111200.40643018171</v>
      </c>
      <c r="Y14" s="130">
        <v>118426.25075878356</v>
      </c>
      <c r="Z14" s="130">
        <v>86237.157759999987</v>
      </c>
      <c r="AA14" s="129">
        <v>413436.30050013377</v>
      </c>
      <c r="AB14" s="131">
        <v>72291.137189999994</v>
      </c>
      <c r="AC14" s="131">
        <v>77104.45158901719</v>
      </c>
      <c r="AD14" s="131">
        <v>95542.630670143</v>
      </c>
      <c r="AE14" s="131">
        <v>83344.093892785488</v>
      </c>
      <c r="AF14" s="132">
        <v>328282.31334194564</v>
      </c>
      <c r="AG14" s="131">
        <v>82765.177139551393</v>
      </c>
      <c r="AH14" s="131">
        <v>94307.378636639594</v>
      </c>
      <c r="AI14" s="131">
        <v>95103.145988913093</v>
      </c>
      <c r="AJ14" s="131">
        <v>88406.458221813984</v>
      </c>
      <c r="AK14" s="132">
        <v>360582.15998691809</v>
      </c>
      <c r="AL14" s="131">
        <v>86492.206549777038</v>
      </c>
      <c r="AM14" s="131">
        <v>95019.931075550761</v>
      </c>
      <c r="AN14" s="131">
        <v>96133.211372488076</v>
      </c>
      <c r="AO14" s="131">
        <v>94832.285770309521</v>
      </c>
      <c r="AP14" s="132">
        <v>372477.63476812537</v>
      </c>
      <c r="AQ14" s="131">
        <v>105066.61563387145</v>
      </c>
      <c r="AR14" s="131">
        <v>106222.16907584787</v>
      </c>
      <c r="AS14" s="131">
        <v>107978.79634551461</v>
      </c>
      <c r="AT14" s="131">
        <v>101540.79137599612</v>
      </c>
      <c r="AU14" s="132">
        <v>420808.37243123003</v>
      </c>
      <c r="AV14" s="131">
        <v>114042.26400382858</v>
      </c>
      <c r="AW14" s="131">
        <v>123668.13723063581</v>
      </c>
      <c r="AX14" s="131">
        <v>126643.398533359</v>
      </c>
      <c r="AY14" s="131">
        <v>116578.00036604606</v>
      </c>
      <c r="AZ14" s="132">
        <v>480931.8001338694</v>
      </c>
      <c r="BA14" s="131">
        <v>124639.225204605</v>
      </c>
      <c r="BB14" s="131">
        <v>131441.43440349578</v>
      </c>
      <c r="BC14" s="131">
        <v>155871.78389239596</v>
      </c>
      <c r="BD14" s="131">
        <v>136375.87182878243</v>
      </c>
      <c r="BE14" s="132">
        <v>548328.31532927917</v>
      </c>
      <c r="BF14" s="131">
        <v>125611.22537467812</v>
      </c>
    </row>
    <row r="15" spans="1:58" s="56" customFormat="1">
      <c r="A15" s="127" t="s">
        <v>416</v>
      </c>
      <c r="B15" s="335"/>
      <c r="C15" s="130" t="s">
        <v>495</v>
      </c>
      <c r="D15" s="130" t="s">
        <v>495</v>
      </c>
      <c r="E15" s="130" t="s">
        <v>495</v>
      </c>
      <c r="F15" s="130" t="s">
        <v>495</v>
      </c>
      <c r="G15" s="129" t="s">
        <v>495</v>
      </c>
      <c r="H15" s="130" t="s">
        <v>495</v>
      </c>
      <c r="I15" s="130" t="s">
        <v>495</v>
      </c>
      <c r="J15" s="130" t="s">
        <v>495</v>
      </c>
      <c r="K15" s="130" t="s">
        <v>495</v>
      </c>
      <c r="L15" s="129" t="s">
        <v>495</v>
      </c>
      <c r="M15" s="130" t="s">
        <v>495</v>
      </c>
      <c r="N15" s="130" t="s">
        <v>495</v>
      </c>
      <c r="O15" s="130" t="s">
        <v>495</v>
      </c>
      <c r="P15" s="130" t="s">
        <v>495</v>
      </c>
      <c r="Q15" s="129" t="s">
        <v>495</v>
      </c>
      <c r="R15" s="130">
        <v>180473.46035000004</v>
      </c>
      <c r="S15" s="130">
        <v>187429.109008</v>
      </c>
      <c r="T15" s="130">
        <v>188738.96772515116</v>
      </c>
      <c r="U15" s="130">
        <v>177182.70234855826</v>
      </c>
      <c r="V15" s="129">
        <v>733824.23943170952</v>
      </c>
      <c r="W15" s="130">
        <v>197378.22341500549</v>
      </c>
      <c r="X15" s="130">
        <v>212435.27345909202</v>
      </c>
      <c r="Y15" s="130">
        <v>211929.19406517554</v>
      </c>
      <c r="Z15" s="130">
        <v>204818.77002999999</v>
      </c>
      <c r="AA15" s="129">
        <v>826561.460969273</v>
      </c>
      <c r="AB15" s="131">
        <v>226097.65348000001</v>
      </c>
      <c r="AC15" s="131">
        <v>231927.77188497275</v>
      </c>
      <c r="AD15" s="131">
        <v>248125.98575796219</v>
      </c>
      <c r="AE15" s="131">
        <v>234182.62750124684</v>
      </c>
      <c r="AF15" s="132">
        <v>940334.03862418188</v>
      </c>
      <c r="AG15" s="131">
        <v>254322.42617641352</v>
      </c>
      <c r="AH15" s="131">
        <v>267086.13349128905</v>
      </c>
      <c r="AI15" s="131">
        <v>271958.19266352581</v>
      </c>
      <c r="AJ15" s="131">
        <v>263380.07680809824</v>
      </c>
      <c r="AK15" s="132">
        <v>1056746.8291393267</v>
      </c>
      <c r="AL15" s="131">
        <v>285709.80371370626</v>
      </c>
      <c r="AM15" s="131">
        <v>288212.61307818192</v>
      </c>
      <c r="AN15" s="131">
        <v>297399.55812209431</v>
      </c>
      <c r="AO15" s="131">
        <v>287269.18581983453</v>
      </c>
      <c r="AP15" s="132">
        <v>1158591.1607338169</v>
      </c>
      <c r="AQ15" s="131">
        <v>322259.69330798252</v>
      </c>
      <c r="AR15" s="131">
        <v>320612.51524520008</v>
      </c>
      <c r="AS15" s="131">
        <v>327152.95573342586</v>
      </c>
      <c r="AT15" s="131">
        <v>313204.59386897157</v>
      </c>
      <c r="AU15" s="132">
        <v>1283229.7581555801</v>
      </c>
      <c r="AV15" s="131">
        <v>343005.64800399198</v>
      </c>
      <c r="AW15" s="131">
        <v>333878.17421652452</v>
      </c>
      <c r="AX15" s="131">
        <v>330904.25083924725</v>
      </c>
      <c r="AY15" s="131">
        <v>310554.94095349259</v>
      </c>
      <c r="AZ15" s="132">
        <v>1318343.0140132564</v>
      </c>
      <c r="BA15" s="131">
        <v>348458.66766617092</v>
      </c>
      <c r="BB15" s="131">
        <v>354530.91579041479</v>
      </c>
      <c r="BC15" s="131">
        <v>353016.96597373713</v>
      </c>
      <c r="BD15" s="131">
        <v>341556.3175333743</v>
      </c>
      <c r="BE15" s="132">
        <v>1397562.8669636971</v>
      </c>
      <c r="BF15" s="131">
        <v>327915.4779480155</v>
      </c>
    </row>
    <row r="16" spans="1:58" s="56" customFormat="1">
      <c r="A16" s="336"/>
      <c r="B16" s="176"/>
      <c r="C16" s="136"/>
      <c r="D16" s="136"/>
      <c r="E16" s="136"/>
      <c r="F16" s="136"/>
      <c r="G16" s="135"/>
      <c r="H16" s="136"/>
      <c r="I16" s="136"/>
      <c r="J16" s="136"/>
      <c r="K16" s="136"/>
      <c r="L16" s="135"/>
      <c r="M16" s="136"/>
      <c r="N16" s="136"/>
      <c r="O16" s="136"/>
      <c r="P16" s="136"/>
      <c r="Q16" s="135"/>
      <c r="R16" s="136"/>
      <c r="S16" s="136"/>
      <c r="T16" s="136"/>
      <c r="U16" s="136"/>
      <c r="V16" s="135"/>
      <c r="W16" s="136"/>
      <c r="X16" s="136"/>
      <c r="Y16" s="136"/>
      <c r="Z16" s="136"/>
      <c r="AA16" s="135"/>
      <c r="AB16" s="136"/>
      <c r="AC16" s="136"/>
      <c r="AD16" s="136"/>
      <c r="AE16" s="136"/>
      <c r="AF16" s="135"/>
      <c r="AG16" s="136"/>
      <c r="AH16" s="136"/>
      <c r="AI16" s="136"/>
      <c r="AJ16" s="136"/>
      <c r="AK16" s="135"/>
      <c r="AL16" s="136"/>
      <c r="AM16" s="136"/>
      <c r="AN16" s="136"/>
      <c r="AO16" s="136"/>
      <c r="AP16" s="135"/>
      <c r="AQ16" s="136"/>
      <c r="AR16" s="136"/>
      <c r="AS16" s="136"/>
      <c r="AT16" s="136"/>
      <c r="AU16" s="135"/>
      <c r="AV16" s="136"/>
      <c r="AW16" s="136"/>
      <c r="AX16" s="136"/>
      <c r="AY16" s="136"/>
      <c r="AZ16" s="135"/>
      <c r="BA16" s="136"/>
      <c r="BB16" s="136"/>
      <c r="BC16" s="136"/>
      <c r="BD16" s="136"/>
      <c r="BE16" s="135"/>
      <c r="BF16" s="136"/>
    </row>
    <row r="17" spans="1:58" s="60" customFormat="1">
      <c r="A17" s="332" t="s">
        <v>233</v>
      </c>
      <c r="B17" s="165"/>
      <c r="C17" s="140">
        <v>28688.831589289119</v>
      </c>
      <c r="D17" s="140">
        <v>28879.153441915059</v>
      </c>
      <c r="E17" s="140">
        <v>29498.715240426158</v>
      </c>
      <c r="F17" s="140">
        <v>30544.76351754252</v>
      </c>
      <c r="G17" s="139">
        <v>117611.46378917285</v>
      </c>
      <c r="H17" s="140">
        <v>28732.935134866369</v>
      </c>
      <c r="I17" s="140">
        <v>34745.414360000002</v>
      </c>
      <c r="J17" s="140">
        <v>37458.053137216601</v>
      </c>
      <c r="K17" s="140">
        <v>36573.08354</v>
      </c>
      <c r="L17" s="139">
        <v>137509.48617208298</v>
      </c>
      <c r="M17" s="140">
        <v>39789.577745583105</v>
      </c>
      <c r="N17" s="140">
        <v>42359.538990000001</v>
      </c>
      <c r="O17" s="140">
        <v>45501.409490000005</v>
      </c>
      <c r="P17" s="140">
        <v>50760.896359999999</v>
      </c>
      <c r="Q17" s="139">
        <v>178411.42258558309</v>
      </c>
      <c r="R17" s="140">
        <v>64853.901919999997</v>
      </c>
      <c r="S17" s="140">
        <v>69377.326429999986</v>
      </c>
      <c r="T17" s="140">
        <v>69756.206047887506</v>
      </c>
      <c r="U17" s="140">
        <v>69137.355749783746</v>
      </c>
      <c r="V17" s="139">
        <v>273124.7901476713</v>
      </c>
      <c r="W17" s="140">
        <v>70079.692022379284</v>
      </c>
      <c r="X17" s="140">
        <v>79070.500560843691</v>
      </c>
      <c r="Y17" s="140">
        <v>72712.618683853274</v>
      </c>
      <c r="Z17" s="140">
        <v>70507.466196564026</v>
      </c>
      <c r="AA17" s="139">
        <v>292370.27746364026</v>
      </c>
      <c r="AB17" s="140">
        <v>69096.44253</v>
      </c>
      <c r="AC17" s="140">
        <v>74316.5937557</v>
      </c>
      <c r="AD17" s="140">
        <v>75276.133109300019</v>
      </c>
      <c r="AE17" s="140">
        <v>76601.821838400996</v>
      </c>
      <c r="AF17" s="139">
        <v>295290.99123340106</v>
      </c>
      <c r="AG17" s="140">
        <v>78520.485126363928</v>
      </c>
      <c r="AH17" s="140">
        <v>86808.918450020734</v>
      </c>
      <c r="AI17" s="140">
        <v>87937.967045364014</v>
      </c>
      <c r="AJ17" s="140">
        <v>83846.46858521954</v>
      </c>
      <c r="AK17" s="139">
        <v>337113.8392069682</v>
      </c>
      <c r="AL17" s="140">
        <v>92356.000934953394</v>
      </c>
      <c r="AM17" s="140">
        <v>95959.24719076074</v>
      </c>
      <c r="AN17" s="140">
        <v>95251.091351878655</v>
      </c>
      <c r="AO17" s="140">
        <v>90812.031835615679</v>
      </c>
      <c r="AP17" s="139">
        <v>374378.37131320848</v>
      </c>
      <c r="AQ17" s="140">
        <v>101674.11101925005</v>
      </c>
      <c r="AR17" s="140">
        <v>105318.6924117851</v>
      </c>
      <c r="AS17" s="140">
        <v>110347.1457719687</v>
      </c>
      <c r="AT17" s="140">
        <v>101649.90444097578</v>
      </c>
      <c r="AU17" s="139">
        <v>418989.85364397959</v>
      </c>
      <c r="AV17" s="140">
        <v>111561.1578679722</v>
      </c>
      <c r="AW17" s="140">
        <v>114838.32172516771</v>
      </c>
      <c r="AX17" s="140">
        <v>118399.04546430994</v>
      </c>
      <c r="AY17" s="140">
        <v>113974.54773170321</v>
      </c>
      <c r="AZ17" s="139">
        <v>458773.07278915303</v>
      </c>
      <c r="BA17" s="140">
        <v>117883.37387879036</v>
      </c>
      <c r="BB17" s="140">
        <v>126444.19111477269</v>
      </c>
      <c r="BC17" s="140">
        <v>125348.80208321747</v>
      </c>
      <c r="BD17" s="140">
        <v>124497.04813469028</v>
      </c>
      <c r="BE17" s="139">
        <v>494173.41521147074</v>
      </c>
      <c r="BF17" s="140">
        <v>123546.91157689338</v>
      </c>
    </row>
    <row r="18" spans="1:58" s="60" customFormat="1">
      <c r="A18" s="337" t="s">
        <v>119</v>
      </c>
      <c r="B18" s="335"/>
      <c r="C18" s="131">
        <v>14930.510489289099</v>
      </c>
      <c r="D18" s="131">
        <v>15265.908971915056</v>
      </c>
      <c r="E18" s="131">
        <v>15318.359350426135</v>
      </c>
      <c r="F18" s="131">
        <v>16650.754176500006</v>
      </c>
      <c r="G18" s="132">
        <v>62165.532988130297</v>
      </c>
      <c r="H18" s="131">
        <v>17722.410724457888</v>
      </c>
      <c r="I18" s="131">
        <v>22951.19454</v>
      </c>
      <c r="J18" s="131">
        <v>25824.482596176593</v>
      </c>
      <c r="K18" s="131">
        <v>25738.804400000001</v>
      </c>
      <c r="L18" s="132">
        <v>92236.892260634486</v>
      </c>
      <c r="M18" s="131">
        <v>28877.300033261912</v>
      </c>
      <c r="N18" s="131">
        <v>31684.837960000001</v>
      </c>
      <c r="O18" s="131">
        <v>34401.028340000004</v>
      </c>
      <c r="P18" s="131">
        <v>40251.204939999996</v>
      </c>
      <c r="Q18" s="132">
        <v>135214.3712732619</v>
      </c>
      <c r="R18" s="131">
        <v>54884.722959999992</v>
      </c>
      <c r="S18" s="131">
        <v>58022.318399999996</v>
      </c>
      <c r="T18" s="131">
        <v>59096.747176957506</v>
      </c>
      <c r="U18" s="131">
        <v>59720.201474334543</v>
      </c>
      <c r="V18" s="132">
        <v>231723.99001129204</v>
      </c>
      <c r="W18" s="131">
        <v>60907.343524289303</v>
      </c>
      <c r="X18" s="131">
        <v>69463.800565868791</v>
      </c>
      <c r="Y18" s="131">
        <v>64035.436021787704</v>
      </c>
      <c r="Z18" s="131">
        <v>63033.534009999996</v>
      </c>
      <c r="AA18" s="132">
        <v>257440.11412194581</v>
      </c>
      <c r="AB18" s="131">
        <v>61669.351180000005</v>
      </c>
      <c r="AC18" s="131">
        <v>67236.931855700008</v>
      </c>
      <c r="AD18" s="131">
        <v>66889.203669300012</v>
      </c>
      <c r="AE18" s="131">
        <v>69586.902678400991</v>
      </c>
      <c r="AF18" s="132">
        <v>265382.38938340102</v>
      </c>
      <c r="AG18" s="131">
        <v>71766.27355189588</v>
      </c>
      <c r="AH18" s="131">
        <v>79101.34657427005</v>
      </c>
      <c r="AI18" s="131">
        <v>79857.749851908346</v>
      </c>
      <c r="AJ18" s="131">
        <v>76418.59284861428</v>
      </c>
      <c r="AK18" s="132">
        <v>307143.96282668854</v>
      </c>
      <c r="AL18" s="131">
        <v>84474.804359193455</v>
      </c>
      <c r="AM18" s="131">
        <v>86880.846147165939</v>
      </c>
      <c r="AN18" s="131">
        <v>85659.256770644424</v>
      </c>
      <c r="AO18" s="131">
        <v>82447.961424444249</v>
      </c>
      <c r="AP18" s="132">
        <v>339462.86870144808</v>
      </c>
      <c r="AQ18" s="131">
        <v>92435.146096746917</v>
      </c>
      <c r="AR18" s="131">
        <v>95671.145869589978</v>
      </c>
      <c r="AS18" s="131">
        <v>100282.01428101848</v>
      </c>
      <c r="AT18" s="131">
        <v>92987.976493905546</v>
      </c>
      <c r="AU18" s="132">
        <v>381376.28274126089</v>
      </c>
      <c r="AV18" s="131">
        <v>101555.4372080567</v>
      </c>
      <c r="AW18" s="131">
        <v>105116.88244378289</v>
      </c>
      <c r="AX18" s="131">
        <v>108102.72974889427</v>
      </c>
      <c r="AY18" s="131">
        <v>104351.6480216796</v>
      </c>
      <c r="AZ18" s="132">
        <v>419126.69742241345</v>
      </c>
      <c r="BA18" s="131">
        <v>107435.96884555891</v>
      </c>
      <c r="BB18" s="131">
        <v>114342.66427374381</v>
      </c>
      <c r="BC18" s="131">
        <v>112644.69461932476</v>
      </c>
      <c r="BD18" s="131">
        <v>112464.29868214263</v>
      </c>
      <c r="BE18" s="132">
        <v>446887.62642077007</v>
      </c>
      <c r="BF18" s="131">
        <v>112141.10009418512</v>
      </c>
    </row>
    <row r="19" spans="1:58" s="56" customFormat="1">
      <c r="A19" s="337" t="s">
        <v>105</v>
      </c>
      <c r="B19" s="335"/>
      <c r="C19" s="131">
        <v>11647.445340000018</v>
      </c>
      <c r="D19" s="131">
        <v>10783.660530000005</v>
      </c>
      <c r="E19" s="131">
        <v>10587.111530000006</v>
      </c>
      <c r="F19" s="131">
        <v>11239.728041042494</v>
      </c>
      <c r="G19" s="132">
        <v>44257.945441042517</v>
      </c>
      <c r="H19" s="131">
        <v>9623.5011412713375</v>
      </c>
      <c r="I19" s="131">
        <v>9852.7050099999997</v>
      </c>
      <c r="J19" s="131">
        <v>9602.6675910400081</v>
      </c>
      <c r="K19" s="131">
        <v>8800.1791400000002</v>
      </c>
      <c r="L19" s="132">
        <v>37879.052882311342</v>
      </c>
      <c r="M19" s="131">
        <v>8945.298697294731</v>
      </c>
      <c r="N19" s="131">
        <v>8256.7025599999997</v>
      </c>
      <c r="O19" s="131">
        <v>8660.6860799999995</v>
      </c>
      <c r="P19" s="131">
        <v>8434.1410999999989</v>
      </c>
      <c r="Q19" s="132">
        <v>34296.828437294731</v>
      </c>
      <c r="R19" s="131">
        <v>7364.5380700000005</v>
      </c>
      <c r="S19" s="131">
        <v>8550.7541400000009</v>
      </c>
      <c r="T19" s="131">
        <v>7816.8371300000008</v>
      </c>
      <c r="U19" s="131">
        <v>7120.5688808992973</v>
      </c>
      <c r="V19" s="132">
        <v>30852.698220899299</v>
      </c>
      <c r="W19" s="131">
        <v>6971.7034370417896</v>
      </c>
      <c r="X19" s="131">
        <v>6861.2409149865998</v>
      </c>
      <c r="Y19" s="131">
        <v>7118.4927845255606</v>
      </c>
      <c r="Z19" s="131">
        <v>6475.1767300000001</v>
      </c>
      <c r="AA19" s="132">
        <v>27426.613866553947</v>
      </c>
      <c r="AB19" s="131">
        <v>6490.6120000000001</v>
      </c>
      <c r="AC19" s="131">
        <v>6641.5091499999999</v>
      </c>
      <c r="AD19" s="131">
        <v>7109.5801300000012</v>
      </c>
      <c r="AE19" s="131">
        <v>6443.8633999999984</v>
      </c>
      <c r="AF19" s="132">
        <v>26685.564679999999</v>
      </c>
      <c r="AG19" s="131">
        <v>6149.1362600759812</v>
      </c>
      <c r="AH19" s="131">
        <v>6629.3992195958699</v>
      </c>
      <c r="AI19" s="131">
        <v>7377.7643611271305</v>
      </c>
      <c r="AJ19" s="131">
        <v>6708.5773876862195</v>
      </c>
      <c r="AK19" s="132">
        <v>26864.877228485198</v>
      </c>
      <c r="AL19" s="131">
        <v>7045.4580740370156</v>
      </c>
      <c r="AM19" s="131">
        <v>7907.5972519247725</v>
      </c>
      <c r="AN19" s="131">
        <v>7370.5610700547641</v>
      </c>
      <c r="AO19" s="131">
        <v>6925.1915455013568</v>
      </c>
      <c r="AP19" s="132">
        <v>29248.807941517909</v>
      </c>
      <c r="AQ19" s="131">
        <v>7626.7620456768273</v>
      </c>
      <c r="AR19" s="131">
        <v>7652.117848943969</v>
      </c>
      <c r="AS19" s="131">
        <v>8279.2182084288561</v>
      </c>
      <c r="AT19" s="131">
        <v>7733.8121491516649</v>
      </c>
      <c r="AU19" s="132">
        <v>31291.91025220132</v>
      </c>
      <c r="AV19" s="131">
        <v>8953.3869012739069</v>
      </c>
      <c r="AW19" s="131">
        <v>8202.638538580919</v>
      </c>
      <c r="AX19" s="131">
        <v>8849.0974377293169</v>
      </c>
      <c r="AY19" s="131">
        <v>8296.2186401570179</v>
      </c>
      <c r="AZ19" s="132">
        <v>34301.341517741166</v>
      </c>
      <c r="BA19" s="131">
        <v>8964.2841814700587</v>
      </c>
      <c r="BB19" s="131">
        <v>10365.400726154201</v>
      </c>
      <c r="BC19" s="131">
        <v>10662.144995059598</v>
      </c>
      <c r="BD19" s="131">
        <v>10166.3384247577</v>
      </c>
      <c r="BE19" s="132">
        <v>40158.168327441555</v>
      </c>
      <c r="BF19" s="131">
        <v>9666.5025752036727</v>
      </c>
    </row>
    <row r="20" spans="1:58" s="60" customFormat="1">
      <c r="A20" s="338" t="s">
        <v>234</v>
      </c>
      <c r="B20" s="339"/>
      <c r="C20" s="340">
        <v>9548.3673999999992</v>
      </c>
      <c r="D20" s="340">
        <v>8619.0600000000068</v>
      </c>
      <c r="E20" s="340">
        <v>8570.0453100000032</v>
      </c>
      <c r="F20" s="340">
        <v>9274.8347710425114</v>
      </c>
      <c r="G20" s="341">
        <v>36012.307481042517</v>
      </c>
      <c r="H20" s="340">
        <v>8219.3396012713365</v>
      </c>
      <c r="I20" s="340">
        <v>8668.1740400000017</v>
      </c>
      <c r="J20" s="340">
        <v>8725.8998762629108</v>
      </c>
      <c r="K20" s="340">
        <v>8099</v>
      </c>
      <c r="L20" s="341">
        <v>33712.413517534253</v>
      </c>
      <c r="M20" s="340">
        <v>8188.7808666667288</v>
      </c>
      <c r="N20" s="340">
        <v>8068.4593099999993</v>
      </c>
      <c r="O20" s="340">
        <v>8367.5863499999996</v>
      </c>
      <c r="P20" s="340">
        <v>8241.5129399999987</v>
      </c>
      <c r="Q20" s="341">
        <v>32866.33946666673</v>
      </c>
      <c r="R20" s="340">
        <v>7299.6787600000007</v>
      </c>
      <c r="S20" s="340">
        <v>8572.9707200000012</v>
      </c>
      <c r="T20" s="340">
        <v>7773.5239600000004</v>
      </c>
      <c r="U20" s="340">
        <v>7104.9781598950003</v>
      </c>
      <c r="V20" s="341">
        <v>30751.151599895002</v>
      </c>
      <c r="W20" s="340">
        <v>6967.3912355599996</v>
      </c>
      <c r="X20" s="342">
        <v>6848.4271799870003</v>
      </c>
      <c r="Y20" s="342">
        <v>7113.0245763442008</v>
      </c>
      <c r="Z20" s="342">
        <v>6472.02801</v>
      </c>
      <c r="AA20" s="341">
        <v>27400.871001891202</v>
      </c>
      <c r="AB20" s="340"/>
      <c r="AC20" s="340"/>
      <c r="AD20" s="340"/>
      <c r="AE20" s="340"/>
      <c r="AF20" s="341">
        <v>0</v>
      </c>
      <c r="AG20" s="340"/>
      <c r="AH20" s="340"/>
      <c r="AI20" s="340"/>
      <c r="AJ20" s="340"/>
      <c r="AK20" s="341">
        <v>0</v>
      </c>
      <c r="AL20" s="340"/>
      <c r="AM20" s="340"/>
      <c r="AN20" s="340"/>
      <c r="AO20" s="340"/>
      <c r="AP20" s="341">
        <v>0</v>
      </c>
      <c r="AQ20" s="340"/>
      <c r="AR20" s="340"/>
      <c r="AS20" s="340"/>
      <c r="AT20" s="340"/>
      <c r="AU20" s="341">
        <v>0</v>
      </c>
      <c r="AV20" s="340">
        <v>0</v>
      </c>
      <c r="AW20" s="340">
        <v>0</v>
      </c>
      <c r="AX20" s="340">
        <v>0</v>
      </c>
      <c r="AY20" s="340">
        <v>0</v>
      </c>
      <c r="AZ20" s="341">
        <v>0</v>
      </c>
      <c r="BA20" s="340">
        <v>0</v>
      </c>
      <c r="BB20" s="340">
        <v>0</v>
      </c>
      <c r="BC20" s="340">
        <v>0</v>
      </c>
      <c r="BD20" s="340">
        <v>0</v>
      </c>
      <c r="BE20" s="341">
        <v>0</v>
      </c>
      <c r="BF20" s="340">
        <v>0</v>
      </c>
    </row>
    <row r="21" spans="1:58" s="60" customFormat="1">
      <c r="A21" s="338" t="s">
        <v>235</v>
      </c>
      <c r="B21" s="339"/>
      <c r="C21" s="340">
        <v>2099.0779400000192</v>
      </c>
      <c r="D21" s="340">
        <v>2164.6005299999979</v>
      </c>
      <c r="E21" s="340">
        <v>2017.0662200000024</v>
      </c>
      <c r="F21" s="340">
        <v>1964.8932699999823</v>
      </c>
      <c r="G21" s="341">
        <v>8245.6379600000018</v>
      </c>
      <c r="H21" s="340">
        <v>1404.161540000001</v>
      </c>
      <c r="I21" s="340">
        <v>1184.530969999998</v>
      </c>
      <c r="J21" s="340">
        <v>876.76771477709735</v>
      </c>
      <c r="K21" s="340">
        <v>701.17914000000019</v>
      </c>
      <c r="L21" s="341">
        <v>4166.6393647770965</v>
      </c>
      <c r="M21" s="340">
        <v>756.51783062800223</v>
      </c>
      <c r="N21" s="340">
        <v>188.24325000000044</v>
      </c>
      <c r="O21" s="340">
        <v>293.09972999999991</v>
      </c>
      <c r="P21" s="340">
        <v>192.62816000000021</v>
      </c>
      <c r="Q21" s="341">
        <v>1430.4889706280028</v>
      </c>
      <c r="R21" s="340">
        <v>64.859309999999823</v>
      </c>
      <c r="S21" s="340">
        <v>-22.216580000000249</v>
      </c>
      <c r="T21" s="340">
        <v>43.313170000000355</v>
      </c>
      <c r="U21" s="340">
        <v>15.590721004296938</v>
      </c>
      <c r="V21" s="341">
        <v>101.54662100429687</v>
      </c>
      <c r="W21" s="340">
        <v>4.3122014817899981</v>
      </c>
      <c r="X21" s="342">
        <v>12.813734999599546</v>
      </c>
      <c r="Y21" s="342">
        <v>5.4682081813598415</v>
      </c>
      <c r="Z21" s="342">
        <v>3.1487200000001394</v>
      </c>
      <c r="AA21" s="341">
        <v>25.742864662749525</v>
      </c>
      <c r="AB21" s="340">
        <v>0</v>
      </c>
      <c r="AC21" s="340">
        <v>0</v>
      </c>
      <c r="AD21" s="340">
        <v>0</v>
      </c>
      <c r="AE21" s="340">
        <v>0</v>
      </c>
      <c r="AF21" s="341">
        <v>0</v>
      </c>
      <c r="AG21" s="340">
        <v>0</v>
      </c>
      <c r="AH21" s="340">
        <v>0</v>
      </c>
      <c r="AI21" s="340">
        <v>0</v>
      </c>
      <c r="AJ21" s="340">
        <v>0</v>
      </c>
      <c r="AK21" s="341">
        <v>0</v>
      </c>
      <c r="AL21" s="340">
        <v>0</v>
      </c>
      <c r="AM21" s="340">
        <v>0</v>
      </c>
      <c r="AN21" s="340">
        <v>0</v>
      </c>
      <c r="AO21" s="340">
        <v>0</v>
      </c>
      <c r="AP21" s="341">
        <v>0</v>
      </c>
      <c r="AQ21" s="340">
        <v>0</v>
      </c>
      <c r="AR21" s="340">
        <v>0</v>
      </c>
      <c r="AS21" s="340">
        <v>0</v>
      </c>
      <c r="AT21" s="340">
        <v>0</v>
      </c>
      <c r="AU21" s="341">
        <v>0</v>
      </c>
      <c r="AV21" s="340">
        <v>0</v>
      </c>
      <c r="AW21" s="340">
        <v>0</v>
      </c>
      <c r="AX21" s="340">
        <v>0</v>
      </c>
      <c r="AY21" s="340">
        <v>0</v>
      </c>
      <c r="AZ21" s="341">
        <v>0</v>
      </c>
      <c r="BA21" s="340">
        <v>0</v>
      </c>
      <c r="BB21" s="340">
        <v>0</v>
      </c>
      <c r="BC21" s="340">
        <v>0</v>
      </c>
      <c r="BD21" s="340">
        <v>0</v>
      </c>
      <c r="BE21" s="341">
        <v>0</v>
      </c>
      <c r="BF21" s="340">
        <v>0</v>
      </c>
    </row>
    <row r="22" spans="1:58" s="60" customFormat="1">
      <c r="A22" s="337" t="s">
        <v>114</v>
      </c>
      <c r="B22" s="335"/>
      <c r="C22" s="131">
        <v>2110.8757600000017</v>
      </c>
      <c r="D22" s="131">
        <v>2829.5839400000004</v>
      </c>
      <c r="E22" s="131">
        <v>3593.2443600000179</v>
      </c>
      <c r="F22" s="131">
        <v>2654.2813000000206</v>
      </c>
      <c r="G22" s="132">
        <v>11187.985360000041</v>
      </c>
      <c r="H22" s="131">
        <v>1387.0232691371432</v>
      </c>
      <c r="I22" s="131">
        <v>1941.5148100000001</v>
      </c>
      <c r="J22" s="131">
        <v>2030.9029499999999</v>
      </c>
      <c r="K22" s="131">
        <v>2034.1</v>
      </c>
      <c r="L22" s="132">
        <v>7393.5410291371427</v>
      </c>
      <c r="M22" s="131">
        <v>1966.9790150264603</v>
      </c>
      <c r="N22" s="131">
        <v>2417.99847</v>
      </c>
      <c r="O22" s="131">
        <v>2439.6950700000002</v>
      </c>
      <c r="P22" s="131">
        <v>2075.5503199999998</v>
      </c>
      <c r="Q22" s="132">
        <v>8900.2228750264585</v>
      </c>
      <c r="R22" s="131">
        <v>2604.6408899999997</v>
      </c>
      <c r="S22" s="131">
        <v>2804.25389</v>
      </c>
      <c r="T22" s="131">
        <v>2842.6217409300002</v>
      </c>
      <c r="U22" s="131">
        <v>2296.5853945499098</v>
      </c>
      <c r="V22" s="132">
        <v>10548.101915479911</v>
      </c>
      <c r="W22" s="131">
        <v>2200.6450610481897</v>
      </c>
      <c r="X22" s="131">
        <v>2745.4590799882999</v>
      </c>
      <c r="Y22" s="131">
        <v>1558.6898775400002</v>
      </c>
      <c r="Z22" s="131">
        <v>998.75545656403085</v>
      </c>
      <c r="AA22" s="132">
        <v>7503.5494751405213</v>
      </c>
      <c r="AB22" s="131">
        <v>936.47935000000007</v>
      </c>
      <c r="AC22" s="131">
        <v>438.15275000000008</v>
      </c>
      <c r="AD22" s="131">
        <v>1277.3493100000001</v>
      </c>
      <c r="AE22" s="131">
        <v>571.05575999999974</v>
      </c>
      <c r="AF22" s="132">
        <v>3223.0371700000001</v>
      </c>
      <c r="AG22" s="131">
        <v>605.07531439207003</v>
      </c>
      <c r="AH22" s="131">
        <v>1078.1726561548128</v>
      </c>
      <c r="AI22" s="131">
        <v>702.45283232854013</v>
      </c>
      <c r="AJ22" s="131">
        <v>719.29834891904113</v>
      </c>
      <c r="AK22" s="132">
        <v>3104.9991517944636</v>
      </c>
      <c r="AL22" s="131">
        <v>835.73850172292805</v>
      </c>
      <c r="AM22" s="131">
        <v>1170.8037916700237</v>
      </c>
      <c r="AN22" s="131">
        <v>2221.2735111794623</v>
      </c>
      <c r="AO22" s="131">
        <v>1438.8788656700808</v>
      </c>
      <c r="AP22" s="132">
        <v>5666.6946702424948</v>
      </c>
      <c r="AQ22" s="131">
        <v>1612.2028768262981</v>
      </c>
      <c r="AR22" s="131">
        <v>1995.4286932511538</v>
      </c>
      <c r="AS22" s="131">
        <v>1785.9132825213781</v>
      </c>
      <c r="AT22" s="131">
        <v>928.11579791857116</v>
      </c>
      <c r="AU22" s="132">
        <v>6321.6606505174013</v>
      </c>
      <c r="AV22" s="131">
        <v>1052.3337586416033</v>
      </c>
      <c r="AW22" s="131">
        <v>1518.8007428039027</v>
      </c>
      <c r="AX22" s="131">
        <v>1447.218277686354</v>
      </c>
      <c r="AY22" s="131">
        <v>1326.6810698665827</v>
      </c>
      <c r="AZ22" s="132">
        <v>5345.0338489984424</v>
      </c>
      <c r="BA22" s="131">
        <v>1483.1208517613989</v>
      </c>
      <c r="BB22" s="131">
        <v>1736.1261148746789</v>
      </c>
      <c r="BC22" s="131">
        <v>2041.9624688331057</v>
      </c>
      <c r="BD22" s="131">
        <v>1866.411027789946</v>
      </c>
      <c r="BE22" s="132">
        <v>7127.6204632591298</v>
      </c>
      <c r="BF22" s="131">
        <v>1739.308907504593</v>
      </c>
    </row>
    <row r="23" spans="1:58" s="56" customFormat="1">
      <c r="A23" s="338" t="s">
        <v>237</v>
      </c>
      <c r="B23" s="339"/>
      <c r="C23" s="340">
        <v>588.4940800000013</v>
      </c>
      <c r="D23" s="340">
        <v>642.64366000000007</v>
      </c>
      <c r="E23" s="340">
        <v>929.42463000001828</v>
      </c>
      <c r="F23" s="340">
        <v>609.96763000002056</v>
      </c>
      <c r="G23" s="341">
        <v>2770.5300000000402</v>
      </c>
      <c r="H23" s="340">
        <v>776.64310913714326</v>
      </c>
      <c r="I23" s="340">
        <v>1050.5418300000001</v>
      </c>
      <c r="J23" s="340">
        <v>889.71588999999994</v>
      </c>
      <c r="K23" s="340">
        <v>829.6</v>
      </c>
      <c r="L23" s="341">
        <v>3546.5008291371432</v>
      </c>
      <c r="M23" s="340">
        <v>1010.1094950264602</v>
      </c>
      <c r="N23" s="340">
        <v>941.56164000000001</v>
      </c>
      <c r="O23" s="340">
        <v>1161.2228300000002</v>
      </c>
      <c r="P23" s="340">
        <v>1152.23615</v>
      </c>
      <c r="Q23" s="341">
        <v>4265.1301150264599</v>
      </c>
      <c r="R23" s="340">
        <v>1227.0720199999998</v>
      </c>
      <c r="S23" s="340">
        <v>1301.6195299999999</v>
      </c>
      <c r="T23" s="340">
        <v>1313.3190709300002</v>
      </c>
      <c r="U23" s="340">
        <v>848.24417542561002</v>
      </c>
      <c r="V23" s="341">
        <v>4690.2547963556099</v>
      </c>
      <c r="W23" s="340">
        <v>879.08912404819</v>
      </c>
      <c r="X23" s="342">
        <v>1378.4733899882999</v>
      </c>
      <c r="Y23" s="342">
        <v>936.80860800000016</v>
      </c>
      <c r="Z23" s="342">
        <v>1014.7106700000001</v>
      </c>
      <c r="AA23" s="341">
        <v>4209.0817920364907</v>
      </c>
      <c r="AB23" s="340">
        <v>936.47935000000007</v>
      </c>
      <c r="AC23" s="340">
        <v>438.15275000000008</v>
      </c>
      <c r="AD23" s="340">
        <v>1277.3493100000001</v>
      </c>
      <c r="AE23" s="340">
        <v>571.05575999999974</v>
      </c>
      <c r="AF23" s="341">
        <v>3223.0371700000001</v>
      </c>
      <c r="AG23" s="340">
        <v>605.07531439207003</v>
      </c>
      <c r="AH23" s="340">
        <v>1078.1726561548128</v>
      </c>
      <c r="AI23" s="340">
        <v>702.45283232854013</v>
      </c>
      <c r="AJ23" s="340">
        <v>719.29834891904113</v>
      </c>
      <c r="AK23" s="341">
        <v>3104.9991517944636</v>
      </c>
      <c r="AL23" s="340">
        <v>835.73850172292805</v>
      </c>
      <c r="AM23" s="340">
        <v>1170.8037916700237</v>
      </c>
      <c r="AN23" s="340">
        <v>2221.2735111794623</v>
      </c>
      <c r="AO23" s="340">
        <v>1438.8788656700808</v>
      </c>
      <c r="AP23" s="341">
        <v>5666.6946702424948</v>
      </c>
      <c r="AQ23" s="340">
        <v>1612.2028768262981</v>
      </c>
      <c r="AR23" s="340">
        <v>1995.4286932511538</v>
      </c>
      <c r="AS23" s="340">
        <v>1785.9132825213781</v>
      </c>
      <c r="AT23" s="340">
        <v>928.11579791857116</v>
      </c>
      <c r="AU23" s="341">
        <v>6321.6606505174013</v>
      </c>
      <c r="AV23" s="340">
        <v>1052.3337586416033</v>
      </c>
      <c r="AW23" s="340">
        <v>1518.8007428039027</v>
      </c>
      <c r="AX23" s="340">
        <v>1447.218277686354</v>
      </c>
      <c r="AY23" s="340">
        <v>1326.6810698665827</v>
      </c>
      <c r="AZ23" s="341">
        <v>5345.0338489984424</v>
      </c>
      <c r="BA23" s="340">
        <v>1483.1208517613989</v>
      </c>
      <c r="BB23" s="340">
        <v>1736.1261148746789</v>
      </c>
      <c r="BC23" s="340">
        <v>2041.9624688331057</v>
      </c>
      <c r="BD23" s="340">
        <v>1866.411027789946</v>
      </c>
      <c r="BE23" s="341">
        <v>7127.6204632591298</v>
      </c>
      <c r="BF23" s="340">
        <v>1739.308907504593</v>
      </c>
    </row>
    <row r="24" spans="1:58" s="55" customFormat="1">
      <c r="A24" s="338" t="s">
        <v>238</v>
      </c>
      <c r="B24" s="339"/>
      <c r="C24" s="340">
        <v>0</v>
      </c>
      <c r="D24" s="340">
        <v>54.70411</v>
      </c>
      <c r="E24" s="340">
        <v>168.488</v>
      </c>
      <c r="F24" s="340">
        <v>331.79572999999999</v>
      </c>
      <c r="G24" s="341">
        <v>554.98784000000001</v>
      </c>
      <c r="H24" s="340">
        <v>413.72325000000001</v>
      </c>
      <c r="I24" s="340">
        <v>847.16498000000001</v>
      </c>
      <c r="J24" s="340">
        <v>1141.18706</v>
      </c>
      <c r="K24" s="340">
        <v>1199</v>
      </c>
      <c r="L24" s="341">
        <v>3601.0752899999998</v>
      </c>
      <c r="M24" s="340">
        <v>951.10439999999994</v>
      </c>
      <c r="N24" s="340">
        <v>1476.4368300000001</v>
      </c>
      <c r="O24" s="340">
        <v>1278.4722400000001</v>
      </c>
      <c r="P24" s="340">
        <v>923.31416999999988</v>
      </c>
      <c r="Q24" s="341">
        <v>4629.3276399999995</v>
      </c>
      <c r="R24" s="340">
        <v>1377.5688700000001</v>
      </c>
      <c r="S24" s="340">
        <v>1502.63436</v>
      </c>
      <c r="T24" s="340">
        <v>1529.30267</v>
      </c>
      <c r="U24" s="340">
        <v>1448.3412191242999</v>
      </c>
      <c r="V24" s="341">
        <v>5857.8471191242998</v>
      </c>
      <c r="W24" s="340">
        <v>1321.5559369999999</v>
      </c>
      <c r="X24" s="342">
        <v>1366.98569</v>
      </c>
      <c r="Y24" s="342">
        <v>621.88126954000006</v>
      </c>
      <c r="Z24" s="342">
        <v>-15.955213435969199</v>
      </c>
      <c r="AA24" s="341">
        <v>3294.4676831040306</v>
      </c>
      <c r="AB24" s="340">
        <v>0</v>
      </c>
      <c r="AC24" s="340">
        <v>0</v>
      </c>
      <c r="AD24" s="340">
        <v>0</v>
      </c>
      <c r="AE24" s="340">
        <v>0</v>
      </c>
      <c r="AF24" s="341">
        <v>0</v>
      </c>
      <c r="AG24" s="340">
        <v>0</v>
      </c>
      <c r="AH24" s="340">
        <v>0</v>
      </c>
      <c r="AI24" s="340">
        <v>0</v>
      </c>
      <c r="AJ24" s="340">
        <v>0</v>
      </c>
      <c r="AK24" s="341">
        <v>0</v>
      </c>
      <c r="AL24" s="340">
        <v>0</v>
      </c>
      <c r="AM24" s="340">
        <v>0</v>
      </c>
      <c r="AN24" s="340">
        <v>0</v>
      </c>
      <c r="AO24" s="340">
        <v>0</v>
      </c>
      <c r="AP24" s="341">
        <v>0</v>
      </c>
      <c r="AQ24" s="340">
        <v>0</v>
      </c>
      <c r="AR24" s="340">
        <v>0</v>
      </c>
      <c r="AS24" s="340">
        <v>0</v>
      </c>
      <c r="AT24" s="340">
        <v>0</v>
      </c>
      <c r="AU24" s="341">
        <v>0</v>
      </c>
      <c r="AV24" s="340">
        <v>0</v>
      </c>
      <c r="AW24" s="340">
        <v>0</v>
      </c>
      <c r="AX24" s="340">
        <v>0</v>
      </c>
      <c r="AY24" s="340">
        <v>0</v>
      </c>
      <c r="AZ24" s="341">
        <v>0</v>
      </c>
      <c r="BA24" s="340">
        <v>0</v>
      </c>
      <c r="BB24" s="340">
        <v>0</v>
      </c>
      <c r="BC24" s="340">
        <v>0</v>
      </c>
      <c r="BD24" s="340">
        <v>0</v>
      </c>
      <c r="BE24" s="341">
        <v>0</v>
      </c>
      <c r="BF24" s="340">
        <v>0</v>
      </c>
    </row>
    <row r="25" spans="1:58" s="70" customFormat="1">
      <c r="A25" s="338" t="s">
        <v>239</v>
      </c>
      <c r="B25" s="339"/>
      <c r="C25" s="340">
        <v>1522.3816800000002</v>
      </c>
      <c r="D25" s="340">
        <v>2132.2361700000001</v>
      </c>
      <c r="E25" s="340">
        <v>2495.3317299999999</v>
      </c>
      <c r="F25" s="340">
        <v>1712.51794</v>
      </c>
      <c r="G25" s="341">
        <v>7862.4675200000001</v>
      </c>
      <c r="H25" s="340">
        <v>196.65690999999998</v>
      </c>
      <c r="I25" s="340">
        <v>43.808</v>
      </c>
      <c r="J25" s="340">
        <v>0</v>
      </c>
      <c r="K25" s="340">
        <v>5.5</v>
      </c>
      <c r="L25" s="341">
        <v>245.96490999999997</v>
      </c>
      <c r="M25" s="340">
        <v>5.7651199999999996</v>
      </c>
      <c r="N25" s="340">
        <v>0</v>
      </c>
      <c r="O25" s="340">
        <v>0</v>
      </c>
      <c r="P25" s="340">
        <v>0</v>
      </c>
      <c r="Q25" s="341">
        <v>5.7651199999999996</v>
      </c>
      <c r="R25" s="340">
        <v>0</v>
      </c>
      <c r="S25" s="340">
        <v>0</v>
      </c>
      <c r="T25" s="340">
        <v>0</v>
      </c>
      <c r="U25" s="340">
        <v>0</v>
      </c>
      <c r="V25" s="341">
        <v>0</v>
      </c>
      <c r="W25" s="340">
        <v>0</v>
      </c>
      <c r="X25" s="342">
        <v>0</v>
      </c>
      <c r="Y25" s="342">
        <v>0</v>
      </c>
      <c r="Z25" s="342">
        <v>0</v>
      </c>
      <c r="AA25" s="341">
        <v>0</v>
      </c>
      <c r="AB25" s="340">
        <v>0</v>
      </c>
      <c r="AC25" s="340">
        <v>0</v>
      </c>
      <c r="AD25" s="340">
        <v>0</v>
      </c>
      <c r="AE25" s="340">
        <v>0</v>
      </c>
      <c r="AF25" s="341">
        <v>0</v>
      </c>
      <c r="AG25" s="340">
        <v>0</v>
      </c>
      <c r="AH25" s="340">
        <v>0</v>
      </c>
      <c r="AI25" s="340">
        <v>0</v>
      </c>
      <c r="AJ25" s="340">
        <v>0</v>
      </c>
      <c r="AK25" s="341">
        <v>0</v>
      </c>
      <c r="AL25" s="340">
        <v>0</v>
      </c>
      <c r="AM25" s="340">
        <v>0</v>
      </c>
      <c r="AN25" s="340">
        <v>0</v>
      </c>
      <c r="AO25" s="340">
        <v>0</v>
      </c>
      <c r="AP25" s="341">
        <v>0</v>
      </c>
      <c r="AQ25" s="340">
        <v>0</v>
      </c>
      <c r="AR25" s="340">
        <v>0</v>
      </c>
      <c r="AS25" s="340">
        <v>0</v>
      </c>
      <c r="AT25" s="340">
        <v>0</v>
      </c>
      <c r="AU25" s="341">
        <v>0</v>
      </c>
      <c r="AV25" s="340">
        <v>0</v>
      </c>
      <c r="AW25" s="340">
        <v>0</v>
      </c>
      <c r="AX25" s="340">
        <v>0</v>
      </c>
      <c r="AY25" s="340">
        <v>0</v>
      </c>
      <c r="AZ25" s="341">
        <v>0</v>
      </c>
      <c r="BA25" s="340">
        <v>0</v>
      </c>
      <c r="BB25" s="340">
        <v>0</v>
      </c>
      <c r="BC25" s="340">
        <v>0</v>
      </c>
      <c r="BD25" s="340">
        <v>0</v>
      </c>
      <c r="BE25" s="341">
        <v>0</v>
      </c>
      <c r="BF25" s="340">
        <v>0</v>
      </c>
    </row>
    <row r="26" spans="1:58" s="68" customFormat="1" outlineLevel="1">
      <c r="A26" s="343"/>
      <c r="B26" s="344"/>
      <c r="C26" s="345"/>
      <c r="D26" s="345"/>
      <c r="E26" s="345"/>
      <c r="F26" s="345"/>
      <c r="G26" s="346"/>
      <c r="H26" s="345"/>
      <c r="I26" s="345"/>
      <c r="J26" s="345"/>
      <c r="K26" s="345"/>
      <c r="L26" s="346"/>
      <c r="M26" s="347"/>
      <c r="N26" s="347"/>
      <c r="O26" s="347"/>
      <c r="P26" s="347"/>
      <c r="Q26" s="346"/>
      <c r="R26" s="345"/>
      <c r="S26" s="345"/>
      <c r="T26" s="345"/>
      <c r="U26" s="345"/>
      <c r="V26" s="346"/>
      <c r="W26" s="345"/>
      <c r="X26" s="345"/>
      <c r="Y26" s="345"/>
      <c r="Z26" s="345"/>
      <c r="AA26" s="346"/>
      <c r="AB26" s="345"/>
      <c r="AC26" s="345"/>
      <c r="AD26" s="345"/>
      <c r="AE26" s="345"/>
      <c r="AF26" s="346"/>
      <c r="AG26" s="345"/>
      <c r="AH26" s="345"/>
      <c r="AI26" s="345"/>
      <c r="AJ26" s="345"/>
      <c r="AK26" s="346"/>
      <c r="AL26" s="345"/>
      <c r="AM26" s="345"/>
      <c r="AN26" s="345"/>
      <c r="AO26" s="345"/>
      <c r="AP26" s="346"/>
      <c r="AQ26" s="345"/>
      <c r="AR26" s="345"/>
      <c r="AS26" s="345"/>
      <c r="AT26" s="345"/>
      <c r="AU26" s="346"/>
      <c r="AV26" s="345"/>
      <c r="AW26" s="345"/>
      <c r="AX26" s="345"/>
      <c r="AY26" s="345"/>
      <c r="AZ26" s="346"/>
      <c r="BA26" s="345"/>
      <c r="BB26" s="345"/>
      <c r="BC26" s="345"/>
      <c r="BD26" s="345"/>
      <c r="BE26" s="346"/>
      <c r="BF26" s="345"/>
    </row>
    <row r="27" spans="1:58" s="66" customFormat="1" outlineLevel="1">
      <c r="A27" s="144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34"/>
      <c r="AL27" s="107"/>
      <c r="AM27" s="107"/>
      <c r="AN27" s="107"/>
      <c r="AO27" s="107"/>
      <c r="AP27" s="134"/>
      <c r="AQ27" s="107"/>
      <c r="AR27" s="107"/>
      <c r="AS27" s="107"/>
      <c r="AT27" s="107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</row>
    <row r="28" spans="1:58" s="69" customFormat="1" outlineLevel="1">
      <c r="A28" s="185" t="s">
        <v>499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</row>
    <row r="29" spans="1:58" s="69" customFormat="1" ht="12.75" outlineLevel="1">
      <c r="A29" s="324"/>
      <c r="B29" s="325"/>
      <c r="C29" s="105" t="s">
        <v>8</v>
      </c>
      <c r="D29" s="105" t="s">
        <v>9</v>
      </c>
      <c r="E29" s="105" t="s">
        <v>10</v>
      </c>
      <c r="F29" s="105" t="s">
        <v>11</v>
      </c>
      <c r="G29" s="348" t="s">
        <v>44</v>
      </c>
      <c r="H29" s="105" t="s">
        <v>93</v>
      </c>
      <c r="I29" s="105" t="s">
        <v>95</v>
      </c>
      <c r="J29" s="105" t="s">
        <v>96</v>
      </c>
      <c r="K29" s="105" t="s">
        <v>97</v>
      </c>
      <c r="L29" s="348" t="s">
        <v>94</v>
      </c>
      <c r="M29" s="105" t="s">
        <v>124</v>
      </c>
      <c r="N29" s="105" t="s">
        <v>125</v>
      </c>
      <c r="O29" s="105" t="s">
        <v>126</v>
      </c>
      <c r="P29" s="105" t="s">
        <v>127</v>
      </c>
      <c r="Q29" s="348" t="s">
        <v>128</v>
      </c>
      <c r="R29" s="105" t="s">
        <v>217</v>
      </c>
      <c r="S29" s="105" t="s">
        <v>218</v>
      </c>
      <c r="T29" s="105" t="s">
        <v>219</v>
      </c>
      <c r="U29" s="105" t="s">
        <v>220</v>
      </c>
      <c r="V29" s="348" t="s">
        <v>221</v>
      </c>
      <c r="W29" s="105" t="s">
        <v>232</v>
      </c>
      <c r="X29" s="105" t="s">
        <v>291</v>
      </c>
      <c r="Y29" s="105" t="s">
        <v>300</v>
      </c>
      <c r="Z29" s="105" t="s">
        <v>302</v>
      </c>
      <c r="AA29" s="348" t="s">
        <v>301</v>
      </c>
      <c r="AB29" s="105" t="s">
        <v>305</v>
      </c>
      <c r="AC29" s="105" t="s">
        <v>306</v>
      </c>
      <c r="AD29" s="105" t="s">
        <v>307</v>
      </c>
      <c r="AE29" s="105" t="s">
        <v>308</v>
      </c>
      <c r="AF29" s="348" t="s">
        <v>309</v>
      </c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</row>
    <row r="30" spans="1:58" s="69" customFormat="1" outlineLevel="1">
      <c r="A30" s="326" t="s">
        <v>16</v>
      </c>
      <c r="B30" s="318"/>
      <c r="C30" s="327"/>
      <c r="D30" s="327"/>
      <c r="E30" s="327"/>
      <c r="F30" s="327"/>
      <c r="G30" s="328"/>
      <c r="H30" s="327"/>
      <c r="I30" s="327"/>
      <c r="J30" s="327"/>
      <c r="K30" s="327"/>
      <c r="L30" s="328"/>
      <c r="M30" s="327"/>
      <c r="N30" s="327"/>
      <c r="O30" s="327"/>
      <c r="P30" s="327"/>
      <c r="Q30" s="328"/>
      <c r="R30" s="327"/>
      <c r="S30" s="327"/>
      <c r="T30" s="327"/>
      <c r="U30" s="327"/>
      <c r="V30" s="328"/>
      <c r="W30" s="327"/>
      <c r="X30" s="327"/>
      <c r="Y30" s="327"/>
      <c r="Z30" s="327"/>
      <c r="AA30" s="328"/>
      <c r="AB30" s="327"/>
      <c r="AC30" s="327"/>
      <c r="AD30" s="327"/>
      <c r="AE30" s="327"/>
      <c r="AF30" s="328"/>
      <c r="AG30" s="226"/>
      <c r="AH30" s="226"/>
      <c r="AI30" s="226"/>
      <c r="AJ30" s="226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6"/>
      <c r="AV30" s="226"/>
      <c r="AW30" s="226"/>
      <c r="AX30" s="226"/>
      <c r="AY30" s="226"/>
      <c r="AZ30" s="226"/>
      <c r="BA30" s="226"/>
      <c r="BB30" s="226"/>
      <c r="BC30" s="226"/>
      <c r="BD30" s="226"/>
      <c r="BE30" s="226"/>
      <c r="BF30" s="226"/>
    </row>
    <row r="31" spans="1:58" s="56" customFormat="1" outlineLevel="1">
      <c r="A31" s="329" t="s">
        <v>254</v>
      </c>
      <c r="B31" s="174"/>
      <c r="C31" s="115">
        <v>195223.28220999995</v>
      </c>
      <c r="D31" s="115">
        <v>203647.89551</v>
      </c>
      <c r="E31" s="115">
        <v>205826.00228000004</v>
      </c>
      <c r="F31" s="115">
        <v>215742.04000000004</v>
      </c>
      <c r="G31" s="114">
        <v>820439.22</v>
      </c>
      <c r="H31" s="115">
        <v>217158.76164306296</v>
      </c>
      <c r="I31" s="115">
        <v>236265.4742</v>
      </c>
      <c r="J31" s="115">
        <v>248531.14259999993</v>
      </c>
      <c r="K31" s="115">
        <v>232557.78930000003</v>
      </c>
      <c r="L31" s="114">
        <v>934513.16774306307</v>
      </c>
      <c r="M31" s="115">
        <v>246782.98384992828</v>
      </c>
      <c r="N31" s="115">
        <v>267211.07609000022</v>
      </c>
      <c r="O31" s="115">
        <v>347651.74794999987</v>
      </c>
      <c r="P31" s="115">
        <v>364624.68087000004</v>
      </c>
      <c r="Q31" s="114">
        <v>1226270.4887599284</v>
      </c>
      <c r="R31" s="115">
        <v>398324.34594000009</v>
      </c>
      <c r="S31" s="115">
        <v>425869.53969958605</v>
      </c>
      <c r="T31" s="115">
        <v>446805.64705894748</v>
      </c>
      <c r="U31" s="115">
        <v>416987.41583999997</v>
      </c>
      <c r="V31" s="114">
        <v>1687986.9485385334</v>
      </c>
      <c r="W31" s="115">
        <v>440212.99043215893</v>
      </c>
      <c r="X31" s="115">
        <v>485380.82011417078</v>
      </c>
      <c r="Y31" s="115">
        <v>489368.28949325427</v>
      </c>
      <c r="Z31" s="115">
        <v>441252.96396999998</v>
      </c>
      <c r="AA31" s="114">
        <v>1856215.064009584</v>
      </c>
      <c r="AB31" s="115">
        <v>443189.48320000002</v>
      </c>
      <c r="AC31" s="115">
        <v>461534.88006968994</v>
      </c>
      <c r="AD31" s="115">
        <v>504520.23209840507</v>
      </c>
      <c r="AE31" s="115">
        <v>470114.60385176766</v>
      </c>
      <c r="AF31" s="114">
        <v>1879359.1992198625</v>
      </c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</row>
    <row r="32" spans="1:58" s="55" customFormat="1" outlineLevel="1">
      <c r="A32" s="330"/>
      <c r="B32" s="174"/>
      <c r="C32" s="115"/>
      <c r="D32" s="115"/>
      <c r="E32" s="115"/>
      <c r="F32" s="115"/>
      <c r="G32" s="114"/>
      <c r="H32" s="115"/>
      <c r="I32" s="115"/>
      <c r="J32" s="115"/>
      <c r="K32" s="115"/>
      <c r="L32" s="114"/>
      <c r="M32" s="115"/>
      <c r="N32" s="115"/>
      <c r="O32" s="115"/>
      <c r="P32" s="115"/>
      <c r="Q32" s="114"/>
      <c r="R32" s="115"/>
      <c r="S32" s="115"/>
      <c r="T32" s="115"/>
      <c r="U32" s="115"/>
      <c r="V32" s="114"/>
      <c r="W32" s="115"/>
      <c r="X32" s="115"/>
      <c r="Y32" s="115"/>
      <c r="Z32" s="115"/>
      <c r="AA32" s="114"/>
      <c r="AB32" s="115"/>
      <c r="AC32" s="115"/>
      <c r="AD32" s="115"/>
      <c r="AE32" s="115"/>
      <c r="AF32" s="114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</row>
    <row r="33" spans="1:58" s="70" customFormat="1" outlineLevel="1">
      <c r="A33" s="332" t="s">
        <v>99</v>
      </c>
      <c r="B33" s="174"/>
      <c r="C33" s="140">
        <v>164855.92828071082</v>
      </c>
      <c r="D33" s="140">
        <v>172700.89405808496</v>
      </c>
      <c r="E33" s="140">
        <v>173906.00850957388</v>
      </c>
      <c r="F33" s="140">
        <v>182130.91072245757</v>
      </c>
      <c r="G33" s="139">
        <v>693593.7415708272</v>
      </c>
      <c r="H33" s="140">
        <v>186179.19350733372</v>
      </c>
      <c r="I33" s="140">
        <v>198883.40977999999</v>
      </c>
      <c r="J33" s="140">
        <v>207970.85216278333</v>
      </c>
      <c r="K33" s="140">
        <v>192528.43249000004</v>
      </c>
      <c r="L33" s="139">
        <v>785561.88794011716</v>
      </c>
      <c r="M33" s="140">
        <v>204203.84216434517</v>
      </c>
      <c r="N33" s="140">
        <v>221606.50410000019</v>
      </c>
      <c r="O33" s="140">
        <v>298214.06239999988</v>
      </c>
      <c r="P33" s="140">
        <v>309142.75374000007</v>
      </c>
      <c r="Q33" s="139">
        <v>1033167.1624043453</v>
      </c>
      <c r="R33" s="140">
        <v>329769.2054700001</v>
      </c>
      <c r="S33" s="140">
        <v>352706.84180958604</v>
      </c>
      <c r="T33" s="140">
        <v>372698.00353449798</v>
      </c>
      <c r="U33" s="140">
        <v>342997.83798924723</v>
      </c>
      <c r="V33" s="139">
        <v>1398171.8888033312</v>
      </c>
      <c r="W33" s="140">
        <v>366746.82586361101</v>
      </c>
      <c r="X33" s="140">
        <v>402348.49083334795</v>
      </c>
      <c r="Y33" s="140">
        <v>411535.30834993103</v>
      </c>
      <c r="Z33" s="140">
        <v>365281.45532000001</v>
      </c>
      <c r="AA33" s="139">
        <v>1545912.0803668899</v>
      </c>
      <c r="AB33" s="140">
        <v>370184.08061</v>
      </c>
      <c r="AC33" s="140">
        <v>382903.82612401404</v>
      </c>
      <c r="AD33" s="140">
        <v>423823.75319273386</v>
      </c>
      <c r="AE33" s="140">
        <v>387554.68518444628</v>
      </c>
      <c r="AF33" s="139">
        <v>1564466.3451111941</v>
      </c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</row>
    <row r="34" spans="1:58" s="56" customFormat="1" outlineLevel="1">
      <c r="A34" s="349" t="s">
        <v>99</v>
      </c>
      <c r="B34" s="335"/>
      <c r="C34" s="131">
        <v>164855.92828071082</v>
      </c>
      <c r="D34" s="131">
        <v>172700.89405808496</v>
      </c>
      <c r="E34" s="131">
        <v>173906.00850957388</v>
      </c>
      <c r="F34" s="131">
        <v>182130.91072245757</v>
      </c>
      <c r="G34" s="132">
        <v>693593.7415708272</v>
      </c>
      <c r="H34" s="131">
        <v>186179.19350733372</v>
      </c>
      <c r="I34" s="131">
        <v>198883.40977999999</v>
      </c>
      <c r="J34" s="131">
        <v>207970.85216278333</v>
      </c>
      <c r="K34" s="131">
        <v>192528.43249000004</v>
      </c>
      <c r="L34" s="132">
        <v>785561.88794011716</v>
      </c>
      <c r="M34" s="131">
        <v>204203.84216434517</v>
      </c>
      <c r="N34" s="131">
        <v>221606.50410000019</v>
      </c>
      <c r="O34" s="131">
        <v>298214.06239999988</v>
      </c>
      <c r="P34" s="131">
        <v>309142.75374000007</v>
      </c>
      <c r="Q34" s="132">
        <v>1033167.1624043453</v>
      </c>
      <c r="R34" s="131">
        <v>329769.2054700001</v>
      </c>
      <c r="S34" s="131">
        <v>352706.84180958604</v>
      </c>
      <c r="T34" s="131">
        <v>372698.00353449798</v>
      </c>
      <c r="U34" s="131">
        <v>342997.83798924723</v>
      </c>
      <c r="V34" s="132">
        <v>1398171.8888033312</v>
      </c>
      <c r="W34" s="131">
        <v>366746.82586361101</v>
      </c>
      <c r="X34" s="131">
        <v>402348.49083334795</v>
      </c>
      <c r="Y34" s="131">
        <v>411535.30834993103</v>
      </c>
      <c r="Z34" s="131">
        <v>365281.45532000001</v>
      </c>
      <c r="AA34" s="132">
        <v>1545912.0803668899</v>
      </c>
      <c r="AB34" s="131">
        <v>370184.08061</v>
      </c>
      <c r="AC34" s="131">
        <v>382903.82612401404</v>
      </c>
      <c r="AD34" s="131">
        <v>423823.75319273386</v>
      </c>
      <c r="AE34" s="131">
        <v>387554.68518444628</v>
      </c>
      <c r="AF34" s="132">
        <v>1564466.3451111941</v>
      </c>
      <c r="AG34" s="350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</row>
    <row r="35" spans="1:58" s="56" customFormat="1" outlineLevel="1">
      <c r="A35" s="336"/>
      <c r="B35" s="176"/>
      <c r="C35" s="136"/>
      <c r="D35" s="136"/>
      <c r="E35" s="136"/>
      <c r="F35" s="136"/>
      <c r="G35" s="135"/>
      <c r="H35" s="136"/>
      <c r="I35" s="136"/>
      <c r="J35" s="136"/>
      <c r="K35" s="136"/>
      <c r="L35" s="135"/>
      <c r="M35" s="136"/>
      <c r="N35" s="136"/>
      <c r="O35" s="136"/>
      <c r="P35" s="136"/>
      <c r="Q35" s="135"/>
      <c r="R35" s="136"/>
      <c r="S35" s="136"/>
      <c r="T35" s="136"/>
      <c r="U35" s="136"/>
      <c r="V35" s="135"/>
      <c r="W35" s="136"/>
      <c r="X35" s="136"/>
      <c r="Y35" s="136"/>
      <c r="Z35" s="136"/>
      <c r="AA35" s="135"/>
      <c r="AB35" s="136"/>
      <c r="AC35" s="136"/>
      <c r="AD35" s="136"/>
      <c r="AE35" s="136"/>
      <c r="AF35" s="135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</row>
    <row r="36" spans="1:58" s="60" customFormat="1" outlineLevel="1">
      <c r="A36" s="332" t="s">
        <v>233</v>
      </c>
      <c r="B36" s="165"/>
      <c r="C36" s="140">
        <v>30367.353929289118</v>
      </c>
      <c r="D36" s="140">
        <v>30947.001451915057</v>
      </c>
      <c r="E36" s="140">
        <v>31919.993770426157</v>
      </c>
      <c r="F36" s="140">
        <v>33611.129277542481</v>
      </c>
      <c r="G36" s="139">
        <v>126845.47842917281</v>
      </c>
      <c r="H36" s="140">
        <v>30979.568135729234</v>
      </c>
      <c r="I36" s="140">
        <v>37382.064420000002</v>
      </c>
      <c r="J36" s="140">
        <v>40560.290437216601</v>
      </c>
      <c r="K36" s="140">
        <v>40029.356809999997</v>
      </c>
      <c r="L36" s="139">
        <v>148951.27980294585</v>
      </c>
      <c r="M36" s="140">
        <v>42579.141685583105</v>
      </c>
      <c r="N36" s="140">
        <v>45604.571990000004</v>
      </c>
      <c r="O36" s="140">
        <v>49437.685550000002</v>
      </c>
      <c r="P36" s="140">
        <v>55481.927129999996</v>
      </c>
      <c r="Q36" s="139">
        <v>193103.32635558309</v>
      </c>
      <c r="R36" s="140">
        <v>68555.140469999998</v>
      </c>
      <c r="S36" s="140">
        <v>73162.697889999996</v>
      </c>
      <c r="T36" s="140">
        <v>74107.643524449508</v>
      </c>
      <c r="U36" s="140">
        <v>73989.577850752743</v>
      </c>
      <c r="V36" s="139">
        <v>289815.05973520229</v>
      </c>
      <c r="W36" s="140">
        <v>73466.164568547931</v>
      </c>
      <c r="X36" s="140">
        <v>83032.3292808228</v>
      </c>
      <c r="Y36" s="140">
        <v>77832.981143323268</v>
      </c>
      <c r="Z36" s="140">
        <v>75971.508649999989</v>
      </c>
      <c r="AA36" s="139">
        <v>310302.98364269396</v>
      </c>
      <c r="AB36" s="140">
        <v>73005.402589999998</v>
      </c>
      <c r="AC36" s="140">
        <v>78631.0539456759</v>
      </c>
      <c r="AD36" s="140">
        <v>80696.478905671232</v>
      </c>
      <c r="AE36" s="140">
        <v>82559.918667321384</v>
      </c>
      <c r="AF36" s="139">
        <v>314892.85410866851</v>
      </c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</row>
    <row r="37" spans="1:58" s="60" customFormat="1" outlineLevel="1">
      <c r="A37" s="337" t="s">
        <v>119</v>
      </c>
      <c r="B37" s="335"/>
      <c r="C37" s="131">
        <v>14930.510489289099</v>
      </c>
      <c r="D37" s="131">
        <v>15265.908971915056</v>
      </c>
      <c r="E37" s="131">
        <v>15318.359350426135</v>
      </c>
      <c r="F37" s="131">
        <v>16650.754176500006</v>
      </c>
      <c r="G37" s="132">
        <v>62165.532988130297</v>
      </c>
      <c r="H37" s="131">
        <v>17722.410724457888</v>
      </c>
      <c r="I37" s="131">
        <v>22951.19454</v>
      </c>
      <c r="J37" s="131">
        <v>25824.482596176593</v>
      </c>
      <c r="K37" s="131">
        <v>25738.804400000001</v>
      </c>
      <c r="L37" s="132">
        <v>92236.892260634486</v>
      </c>
      <c r="M37" s="131">
        <v>28877.300033261912</v>
      </c>
      <c r="N37" s="131">
        <v>31684.837960000001</v>
      </c>
      <c r="O37" s="131">
        <v>34401.028340000004</v>
      </c>
      <c r="P37" s="131">
        <v>40251.204939999996</v>
      </c>
      <c r="Q37" s="132">
        <v>135214.3712732619</v>
      </c>
      <c r="R37" s="131">
        <v>54884.722959999992</v>
      </c>
      <c r="S37" s="131">
        <v>58022.318399999996</v>
      </c>
      <c r="T37" s="131">
        <v>59096.747176957506</v>
      </c>
      <c r="U37" s="131">
        <v>59720.201474334543</v>
      </c>
      <c r="V37" s="132">
        <v>231723.99001129204</v>
      </c>
      <c r="W37" s="131">
        <v>60907.343524289303</v>
      </c>
      <c r="X37" s="131">
        <v>69463.800565868791</v>
      </c>
      <c r="Y37" s="131">
        <v>64035.436021787704</v>
      </c>
      <c r="Z37" s="131">
        <v>63033.534009999996</v>
      </c>
      <c r="AA37" s="132">
        <v>257440.11412194581</v>
      </c>
      <c r="AB37" s="131">
        <v>61669.351179999998</v>
      </c>
      <c r="AC37" s="131">
        <v>67236.931855700008</v>
      </c>
      <c r="AD37" s="131">
        <v>66889.20410029999</v>
      </c>
      <c r="AE37" s="131">
        <v>69586.902678400962</v>
      </c>
      <c r="AF37" s="132">
        <v>265382.38981440099</v>
      </c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</row>
    <row r="38" spans="1:58" s="56" customFormat="1" outlineLevel="1">
      <c r="A38" s="337" t="s">
        <v>105</v>
      </c>
      <c r="B38" s="335"/>
      <c r="C38" s="131">
        <v>11647.445340000018</v>
      </c>
      <c r="D38" s="131">
        <v>10783.660530000005</v>
      </c>
      <c r="E38" s="131">
        <v>10587.111530000006</v>
      </c>
      <c r="F38" s="131">
        <v>11239.728041042494</v>
      </c>
      <c r="G38" s="132">
        <v>44257.945441042517</v>
      </c>
      <c r="H38" s="131">
        <v>9623.5011412713375</v>
      </c>
      <c r="I38" s="131">
        <v>9852.7050099999997</v>
      </c>
      <c r="J38" s="131">
        <v>9602.6675910400081</v>
      </c>
      <c r="K38" s="131">
        <v>8800.1791400000002</v>
      </c>
      <c r="L38" s="132">
        <v>37879.052882311342</v>
      </c>
      <c r="M38" s="131">
        <v>8945.298697294731</v>
      </c>
      <c r="N38" s="131">
        <v>8256.7025599999997</v>
      </c>
      <c r="O38" s="131">
        <v>8660.6860799999995</v>
      </c>
      <c r="P38" s="131">
        <v>8434.1410999999989</v>
      </c>
      <c r="Q38" s="132">
        <v>34296.828437294731</v>
      </c>
      <c r="R38" s="131">
        <v>7364.5380700000005</v>
      </c>
      <c r="S38" s="131">
        <v>8550.7541400000009</v>
      </c>
      <c r="T38" s="131">
        <v>7816.8371300000008</v>
      </c>
      <c r="U38" s="131">
        <v>7120.5688808992973</v>
      </c>
      <c r="V38" s="132">
        <v>30852.698220899299</v>
      </c>
      <c r="W38" s="131">
        <v>6971.7034370417896</v>
      </c>
      <c r="X38" s="131">
        <v>6861.2409149865998</v>
      </c>
      <c r="Y38" s="131">
        <v>7118.4927845255606</v>
      </c>
      <c r="Z38" s="131">
        <v>6475.1767300000001</v>
      </c>
      <c r="AA38" s="132">
        <v>27426.613866553947</v>
      </c>
      <c r="AB38" s="131">
        <v>6490.6121199999998</v>
      </c>
      <c r="AC38" s="131">
        <v>6641.5091500000008</v>
      </c>
      <c r="AD38" s="131">
        <v>7109.5801299999994</v>
      </c>
      <c r="AE38" s="131">
        <v>6443.8633999999984</v>
      </c>
      <c r="AF38" s="132">
        <v>26685.564799999996</v>
      </c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</row>
    <row r="39" spans="1:58" s="60" customFormat="1" outlineLevel="1">
      <c r="A39" s="338" t="s">
        <v>234</v>
      </c>
      <c r="B39" s="339"/>
      <c r="C39" s="340">
        <v>9548.3673999999992</v>
      </c>
      <c r="D39" s="340">
        <v>8619.0600000000068</v>
      </c>
      <c r="E39" s="340">
        <v>8570.0453100000032</v>
      </c>
      <c r="F39" s="340">
        <v>9274.8347710425114</v>
      </c>
      <c r="G39" s="341">
        <v>36012.307481042517</v>
      </c>
      <c r="H39" s="340">
        <v>8219.3396012713365</v>
      </c>
      <c r="I39" s="340">
        <v>8668.1740400000017</v>
      </c>
      <c r="J39" s="340">
        <v>8725.8998762629108</v>
      </c>
      <c r="K39" s="340">
        <v>8099</v>
      </c>
      <c r="L39" s="341">
        <v>33712.413517534253</v>
      </c>
      <c r="M39" s="340">
        <v>8188.7808666667288</v>
      </c>
      <c r="N39" s="340">
        <v>8068.4593099999993</v>
      </c>
      <c r="O39" s="340">
        <v>8367.5863499999996</v>
      </c>
      <c r="P39" s="340">
        <v>8241.5129399999987</v>
      </c>
      <c r="Q39" s="341">
        <v>32866.33946666673</v>
      </c>
      <c r="R39" s="340">
        <v>7299.6787600000007</v>
      </c>
      <c r="S39" s="340">
        <v>8572.9707200000012</v>
      </c>
      <c r="T39" s="340">
        <v>7773.5239600000004</v>
      </c>
      <c r="U39" s="340">
        <v>7104.9781598950003</v>
      </c>
      <c r="V39" s="341">
        <v>30751.151599895002</v>
      </c>
      <c r="W39" s="340">
        <v>6967.3912355599996</v>
      </c>
      <c r="X39" s="342">
        <v>6848.4271799870003</v>
      </c>
      <c r="Y39" s="342">
        <v>7113.0245763442008</v>
      </c>
      <c r="Z39" s="342">
        <v>6472.02801</v>
      </c>
      <c r="AA39" s="341">
        <v>27400.871001891202</v>
      </c>
      <c r="AB39" s="340">
        <v>6472.02801</v>
      </c>
      <c r="AC39" s="340">
        <v>6641.5091500000008</v>
      </c>
      <c r="AD39" s="340">
        <v>7109.5801299999994</v>
      </c>
      <c r="AE39" s="340">
        <v>6443.8633999999984</v>
      </c>
      <c r="AF39" s="341">
        <v>26666.980689999997</v>
      </c>
      <c r="AG39" s="351"/>
      <c r="AH39" s="351"/>
      <c r="AI39" s="351"/>
      <c r="AJ39" s="351"/>
      <c r="AK39" s="351"/>
      <c r="AL39" s="351"/>
      <c r="AM39" s="351"/>
      <c r="AN39" s="351"/>
      <c r="AO39" s="351"/>
      <c r="AP39" s="351"/>
      <c r="AQ39" s="351"/>
      <c r="AR39" s="351"/>
      <c r="AS39" s="351"/>
      <c r="AT39" s="351"/>
      <c r="AU39" s="351"/>
      <c r="AV39" s="351"/>
      <c r="AW39" s="351"/>
      <c r="AX39" s="351"/>
      <c r="AY39" s="351"/>
      <c r="AZ39" s="351"/>
      <c r="BA39" s="351"/>
      <c r="BB39" s="351"/>
      <c r="BC39" s="351"/>
      <c r="BD39" s="351"/>
      <c r="BE39" s="351"/>
      <c r="BF39" s="351"/>
    </row>
    <row r="40" spans="1:58" s="60" customFormat="1" outlineLevel="1">
      <c r="A40" s="338" t="s">
        <v>235</v>
      </c>
      <c r="B40" s="339"/>
      <c r="C40" s="340">
        <v>2099.0779400000192</v>
      </c>
      <c r="D40" s="340">
        <v>2164.6005299999979</v>
      </c>
      <c r="E40" s="340">
        <v>2017.0662200000024</v>
      </c>
      <c r="F40" s="340">
        <v>1964.8932699999823</v>
      </c>
      <c r="G40" s="341">
        <v>8245.6379600000018</v>
      </c>
      <c r="H40" s="340">
        <v>1404.161540000001</v>
      </c>
      <c r="I40" s="340">
        <v>1184.530969999998</v>
      </c>
      <c r="J40" s="340">
        <v>876.76771477709735</v>
      </c>
      <c r="K40" s="340">
        <v>701.17914000000019</v>
      </c>
      <c r="L40" s="341">
        <v>4166.6393647770965</v>
      </c>
      <c r="M40" s="340">
        <v>756.51783062800223</v>
      </c>
      <c r="N40" s="340">
        <v>188.24325000000044</v>
      </c>
      <c r="O40" s="340">
        <v>293.09972999999991</v>
      </c>
      <c r="P40" s="340">
        <v>192.62816000000021</v>
      </c>
      <c r="Q40" s="341">
        <v>1430.4889706280028</v>
      </c>
      <c r="R40" s="340">
        <v>64.859309999999823</v>
      </c>
      <c r="S40" s="340">
        <v>-22.216580000000249</v>
      </c>
      <c r="T40" s="340">
        <v>43.313170000000355</v>
      </c>
      <c r="U40" s="340">
        <v>15.590721004296938</v>
      </c>
      <c r="V40" s="341">
        <v>101.54662100429687</v>
      </c>
      <c r="W40" s="340">
        <v>4.3122014817899981</v>
      </c>
      <c r="X40" s="342">
        <v>12.813734999599546</v>
      </c>
      <c r="Y40" s="342">
        <v>5.4682081813598415</v>
      </c>
      <c r="Z40" s="342">
        <v>3.1487200000001394</v>
      </c>
      <c r="AA40" s="341">
        <v>25.742864662749525</v>
      </c>
      <c r="AB40" s="340">
        <v>18.584109999999782</v>
      </c>
      <c r="AC40" s="340">
        <v>0</v>
      </c>
      <c r="AD40" s="340">
        <v>0</v>
      </c>
      <c r="AE40" s="340">
        <v>0</v>
      </c>
      <c r="AF40" s="341">
        <v>18.584109999999782</v>
      </c>
      <c r="AG40" s="351"/>
      <c r="AH40" s="351"/>
      <c r="AI40" s="351"/>
      <c r="AJ40" s="351"/>
      <c r="AK40" s="351"/>
      <c r="AL40" s="351"/>
      <c r="AM40" s="351"/>
      <c r="AN40" s="351"/>
      <c r="AO40" s="351"/>
      <c r="AP40" s="351"/>
      <c r="AQ40" s="351"/>
      <c r="AR40" s="351"/>
      <c r="AS40" s="351"/>
      <c r="AT40" s="351"/>
      <c r="AU40" s="351"/>
      <c r="AV40" s="351"/>
      <c r="AW40" s="351"/>
      <c r="AX40" s="351"/>
      <c r="AY40" s="351"/>
      <c r="AZ40" s="351"/>
      <c r="BA40" s="351"/>
      <c r="BB40" s="351"/>
      <c r="BC40" s="351"/>
      <c r="BD40" s="351"/>
      <c r="BE40" s="351"/>
      <c r="BF40" s="351"/>
    </row>
    <row r="41" spans="1:58" s="60" customFormat="1" outlineLevel="1">
      <c r="A41" s="337" t="s">
        <v>114</v>
      </c>
      <c r="B41" s="335"/>
      <c r="C41" s="131">
        <v>3789.3981000000013</v>
      </c>
      <c r="D41" s="131">
        <v>4897.4319499999983</v>
      </c>
      <c r="E41" s="131">
        <v>6014.5228900000184</v>
      </c>
      <c r="F41" s="131">
        <v>5720.6470599999811</v>
      </c>
      <c r="G41" s="132">
        <v>20422</v>
      </c>
      <c r="H41" s="131">
        <v>3633.6562700000054</v>
      </c>
      <c r="I41" s="131">
        <v>4578.1648700000005</v>
      </c>
      <c r="J41" s="131">
        <v>5133.1402500000013</v>
      </c>
      <c r="K41" s="131">
        <v>5490.3732699999991</v>
      </c>
      <c r="L41" s="132">
        <v>18835.334660000008</v>
      </c>
      <c r="M41" s="131">
        <v>4756.5429550264598</v>
      </c>
      <c r="N41" s="131">
        <v>5663.0314700000008</v>
      </c>
      <c r="O41" s="131">
        <v>6375.9711300000008</v>
      </c>
      <c r="P41" s="131">
        <v>6796.5810899999997</v>
      </c>
      <c r="Q41" s="132">
        <v>23592.126645026463</v>
      </c>
      <c r="R41" s="131">
        <v>6305.8794399999997</v>
      </c>
      <c r="S41" s="131">
        <v>6589.6253499999993</v>
      </c>
      <c r="T41" s="131">
        <v>7194.0592174919993</v>
      </c>
      <c r="U41" s="131">
        <v>7148.8074955189095</v>
      </c>
      <c r="V41" s="132">
        <v>27238.371503010909</v>
      </c>
      <c r="W41" s="131">
        <v>5587.11760721683</v>
      </c>
      <c r="X41" s="131">
        <v>6707.2877999674101</v>
      </c>
      <c r="Y41" s="131">
        <v>6679.05233701</v>
      </c>
      <c r="Z41" s="131">
        <v>6462.7979100000002</v>
      </c>
      <c r="AA41" s="132">
        <v>25436.255654194239</v>
      </c>
      <c r="AB41" s="131">
        <v>4845.4392900000003</v>
      </c>
      <c r="AC41" s="131">
        <v>4752.6129399758993</v>
      </c>
      <c r="AD41" s="131">
        <v>6697.6946753712382</v>
      </c>
      <c r="AE41" s="131">
        <v>6529.1525889204258</v>
      </c>
      <c r="AF41" s="132">
        <v>22824.899494267564</v>
      </c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</row>
    <row r="42" spans="1:58" s="60" customFormat="1" outlineLevel="1">
      <c r="A42" s="338" t="s">
        <v>236</v>
      </c>
      <c r="B42" s="339"/>
      <c r="C42" s="340">
        <v>1678.5223399999993</v>
      </c>
      <c r="D42" s="340">
        <v>2067.8480099999988</v>
      </c>
      <c r="E42" s="340">
        <v>2421.2785299999996</v>
      </c>
      <c r="F42" s="340">
        <v>3066.342839999998</v>
      </c>
      <c r="G42" s="341">
        <v>9233.9917199999963</v>
      </c>
      <c r="H42" s="340">
        <v>2246.633000862862</v>
      </c>
      <c r="I42" s="340">
        <v>2636.6500599999999</v>
      </c>
      <c r="J42" s="340">
        <v>3102.2373000000002</v>
      </c>
      <c r="K42" s="340">
        <v>3456</v>
      </c>
      <c r="L42" s="341">
        <v>11441.520360862862</v>
      </c>
      <c r="M42" s="340">
        <v>2789.56394</v>
      </c>
      <c r="N42" s="340">
        <v>3245.0329999999999</v>
      </c>
      <c r="O42" s="340">
        <v>3936.2760600000001</v>
      </c>
      <c r="P42" s="340">
        <v>4721.0307700000003</v>
      </c>
      <c r="Q42" s="341">
        <v>14691.903770000001</v>
      </c>
      <c r="R42" s="340">
        <v>3701.2385499999987</v>
      </c>
      <c r="S42" s="340">
        <v>3785.3714599999998</v>
      </c>
      <c r="T42" s="340">
        <v>4351.4374765619996</v>
      </c>
      <c r="U42" s="340">
        <v>4852.2221009690002</v>
      </c>
      <c r="V42" s="341">
        <v>16690.269587530998</v>
      </c>
      <c r="W42" s="340">
        <v>3386.4725461686398</v>
      </c>
      <c r="X42" s="342">
        <v>3961.8287199791102</v>
      </c>
      <c r="Y42" s="342">
        <v>5120.3624594699995</v>
      </c>
      <c r="Z42" s="342">
        <v>5464.0472399999999</v>
      </c>
      <c r="AA42" s="341">
        <v>17932.710965617749</v>
      </c>
      <c r="AB42" s="340">
        <v>3908.9599399999997</v>
      </c>
      <c r="AC42" s="340">
        <v>4314.4601899759</v>
      </c>
      <c r="AD42" s="340">
        <v>5420.3453653712377</v>
      </c>
      <c r="AE42" s="340">
        <v>5958.0968289204257</v>
      </c>
      <c r="AF42" s="341">
        <v>19601.862324267564</v>
      </c>
      <c r="AG42" s="351"/>
      <c r="AH42" s="351"/>
      <c r="AI42" s="351"/>
      <c r="AJ42" s="351"/>
      <c r="AK42" s="351"/>
      <c r="AL42" s="351"/>
      <c r="AM42" s="351"/>
      <c r="AN42" s="351"/>
      <c r="AO42" s="351"/>
      <c r="AP42" s="351"/>
      <c r="AQ42" s="351"/>
      <c r="AR42" s="351"/>
      <c r="AS42" s="351"/>
      <c r="AT42" s="351"/>
      <c r="AU42" s="351"/>
      <c r="AV42" s="351"/>
      <c r="AW42" s="351"/>
      <c r="AX42" s="351"/>
      <c r="AY42" s="351"/>
      <c r="AZ42" s="351"/>
      <c r="BA42" s="351"/>
      <c r="BB42" s="351"/>
      <c r="BC42" s="351"/>
      <c r="BD42" s="351"/>
      <c r="BE42" s="351"/>
      <c r="BF42" s="351"/>
    </row>
    <row r="43" spans="1:58" s="56" customFormat="1" outlineLevel="1">
      <c r="A43" s="338" t="s">
        <v>237</v>
      </c>
      <c r="B43" s="339"/>
      <c r="C43" s="340">
        <v>588.4940800000013</v>
      </c>
      <c r="D43" s="340">
        <v>642.64366000000007</v>
      </c>
      <c r="E43" s="340">
        <v>929.42463000001828</v>
      </c>
      <c r="F43" s="340">
        <v>609.96763000002056</v>
      </c>
      <c r="G43" s="341">
        <v>2770.5300000000402</v>
      </c>
      <c r="H43" s="340">
        <v>776.64310913714326</v>
      </c>
      <c r="I43" s="340">
        <v>1050.5418300000001</v>
      </c>
      <c r="J43" s="340">
        <v>889.71588999999994</v>
      </c>
      <c r="K43" s="340">
        <v>829.6</v>
      </c>
      <c r="L43" s="341">
        <v>3546.5008291371432</v>
      </c>
      <c r="M43" s="340">
        <v>1010.1094950264602</v>
      </c>
      <c r="N43" s="340">
        <v>941.56164000000001</v>
      </c>
      <c r="O43" s="340">
        <v>1161.2228300000002</v>
      </c>
      <c r="P43" s="340">
        <v>1152.23615</v>
      </c>
      <c r="Q43" s="341">
        <v>4265.1301150264599</v>
      </c>
      <c r="R43" s="340">
        <v>1227.0720199999998</v>
      </c>
      <c r="S43" s="340">
        <v>1301.6195299999999</v>
      </c>
      <c r="T43" s="340">
        <v>1313.3190709300002</v>
      </c>
      <c r="U43" s="340">
        <v>848.24417542561002</v>
      </c>
      <c r="V43" s="341">
        <v>4690.2547963556099</v>
      </c>
      <c r="W43" s="340">
        <v>879.08912404819</v>
      </c>
      <c r="X43" s="342">
        <v>1378.4733899882999</v>
      </c>
      <c r="Y43" s="342">
        <v>936.80860800000016</v>
      </c>
      <c r="Z43" s="342">
        <v>1014.7106700000001</v>
      </c>
      <c r="AA43" s="341">
        <v>4209.0817920364907</v>
      </c>
      <c r="AB43" s="340">
        <v>936.47934999999995</v>
      </c>
      <c r="AC43" s="340">
        <v>438.15275000000003</v>
      </c>
      <c r="AD43" s="340">
        <v>1277.3493100000001</v>
      </c>
      <c r="AE43" s="340">
        <v>571.05575999999974</v>
      </c>
      <c r="AF43" s="341">
        <v>3223.0371700000001</v>
      </c>
      <c r="AG43" s="351"/>
      <c r="AH43" s="351"/>
      <c r="AI43" s="351"/>
      <c r="AJ43" s="351"/>
      <c r="AK43" s="351"/>
      <c r="AL43" s="351"/>
      <c r="AM43" s="351"/>
      <c r="AN43" s="351"/>
      <c r="AO43" s="351"/>
      <c r="AP43" s="351"/>
      <c r="AQ43" s="351"/>
      <c r="AR43" s="351"/>
      <c r="AS43" s="351"/>
      <c r="AT43" s="351"/>
      <c r="AU43" s="351"/>
      <c r="AV43" s="351"/>
      <c r="AW43" s="351"/>
      <c r="AX43" s="351"/>
      <c r="AY43" s="351"/>
      <c r="AZ43" s="351"/>
      <c r="BA43" s="351"/>
      <c r="BB43" s="351"/>
      <c r="BC43" s="351"/>
      <c r="BD43" s="351"/>
      <c r="BE43" s="351"/>
      <c r="BF43" s="351"/>
    </row>
    <row r="44" spans="1:58" s="55" customFormat="1">
      <c r="A44" s="338" t="s">
        <v>238</v>
      </c>
      <c r="B44" s="339"/>
      <c r="C44" s="340">
        <v>0</v>
      </c>
      <c r="D44" s="340">
        <v>54.70411</v>
      </c>
      <c r="E44" s="340">
        <v>168.488</v>
      </c>
      <c r="F44" s="340">
        <v>331.79572999999999</v>
      </c>
      <c r="G44" s="341">
        <v>554.98784000000001</v>
      </c>
      <c r="H44" s="340">
        <v>413.72325000000001</v>
      </c>
      <c r="I44" s="340">
        <v>847.16498000000001</v>
      </c>
      <c r="J44" s="340">
        <v>1141.18706</v>
      </c>
      <c r="K44" s="340">
        <v>1199</v>
      </c>
      <c r="L44" s="341">
        <v>3601.0752899999998</v>
      </c>
      <c r="M44" s="340">
        <v>951.10439999999994</v>
      </c>
      <c r="N44" s="340">
        <v>1476.4368300000001</v>
      </c>
      <c r="O44" s="340">
        <v>1278.4722400000001</v>
      </c>
      <c r="P44" s="340">
        <v>923.31416999999988</v>
      </c>
      <c r="Q44" s="341">
        <v>4629.3276399999995</v>
      </c>
      <c r="R44" s="340">
        <v>1377.5688700000001</v>
      </c>
      <c r="S44" s="340">
        <v>1502.63436</v>
      </c>
      <c r="T44" s="340">
        <v>1529.30267</v>
      </c>
      <c r="U44" s="340">
        <v>1448.3412191242999</v>
      </c>
      <c r="V44" s="341">
        <v>5857.8471191242998</v>
      </c>
      <c r="W44" s="340">
        <v>1321.5559369999999</v>
      </c>
      <c r="X44" s="342">
        <v>1366.98569</v>
      </c>
      <c r="Y44" s="342">
        <v>621.88126954000006</v>
      </c>
      <c r="Z44" s="342">
        <v>-15.955213435969199</v>
      </c>
      <c r="AA44" s="341">
        <v>3308.827375196403</v>
      </c>
      <c r="AB44" s="340">
        <v>0</v>
      </c>
      <c r="AC44" s="340">
        <v>0</v>
      </c>
      <c r="AD44" s="340">
        <v>0</v>
      </c>
      <c r="AE44" s="340">
        <v>0</v>
      </c>
      <c r="AF44" s="341">
        <v>0</v>
      </c>
      <c r="AG44" s="351"/>
      <c r="AH44" s="351"/>
      <c r="AI44" s="351"/>
      <c r="AJ44" s="351"/>
      <c r="AK44" s="351"/>
      <c r="AL44" s="351"/>
      <c r="AM44" s="351"/>
      <c r="AN44" s="351"/>
      <c r="AO44" s="351"/>
      <c r="AP44" s="351"/>
      <c r="AQ44" s="351"/>
      <c r="AR44" s="351"/>
      <c r="AS44" s="351"/>
      <c r="AT44" s="351"/>
      <c r="AU44" s="351"/>
      <c r="AV44" s="351"/>
      <c r="AW44" s="351"/>
      <c r="AX44" s="351"/>
      <c r="AY44" s="351"/>
      <c r="AZ44" s="351"/>
      <c r="BA44" s="351"/>
      <c r="BB44" s="351"/>
      <c r="BC44" s="351"/>
      <c r="BD44" s="351"/>
      <c r="BE44" s="351"/>
      <c r="BF44" s="351"/>
    </row>
    <row r="45" spans="1:58" s="57" customFormat="1">
      <c r="A45" s="338" t="s">
        <v>239</v>
      </c>
      <c r="B45" s="339"/>
      <c r="C45" s="340">
        <v>1522.3816800000002</v>
      </c>
      <c r="D45" s="340">
        <v>2132.2361700000001</v>
      </c>
      <c r="E45" s="340">
        <v>2495.3317299999999</v>
      </c>
      <c r="F45" s="340">
        <v>1712.51794</v>
      </c>
      <c r="G45" s="341">
        <v>7862.4675200000001</v>
      </c>
      <c r="H45" s="340">
        <v>196.65690999999998</v>
      </c>
      <c r="I45" s="340">
        <v>43.808</v>
      </c>
      <c r="J45" s="340">
        <v>0</v>
      </c>
      <c r="K45" s="340">
        <v>5.5</v>
      </c>
      <c r="L45" s="341">
        <v>245.96490999999997</v>
      </c>
      <c r="M45" s="340">
        <v>5.7651199999999996</v>
      </c>
      <c r="N45" s="340">
        <v>0</v>
      </c>
      <c r="O45" s="340">
        <v>0</v>
      </c>
      <c r="P45" s="340">
        <v>0</v>
      </c>
      <c r="Q45" s="341">
        <v>5.7651199999999996</v>
      </c>
      <c r="R45" s="340">
        <v>0</v>
      </c>
      <c r="S45" s="340">
        <v>0</v>
      </c>
      <c r="T45" s="340">
        <v>0</v>
      </c>
      <c r="U45" s="340">
        <v>0</v>
      </c>
      <c r="V45" s="341">
        <v>0</v>
      </c>
      <c r="W45" s="340">
        <v>0</v>
      </c>
      <c r="X45" s="342">
        <v>0</v>
      </c>
      <c r="Y45" s="342">
        <v>0</v>
      </c>
      <c r="Z45" s="342">
        <v>0</v>
      </c>
      <c r="AA45" s="341">
        <v>0</v>
      </c>
      <c r="AB45" s="340">
        <v>0</v>
      </c>
      <c r="AC45" s="340">
        <v>0</v>
      </c>
      <c r="AD45" s="340">
        <v>0</v>
      </c>
      <c r="AE45" s="340">
        <v>0</v>
      </c>
      <c r="AF45" s="341">
        <v>0</v>
      </c>
      <c r="AG45" s="351"/>
      <c r="AH45" s="351"/>
      <c r="AI45" s="351"/>
      <c r="AJ45" s="351"/>
      <c r="AK45" s="351"/>
      <c r="AL45" s="351"/>
      <c r="AM45" s="351"/>
      <c r="AN45" s="351"/>
      <c r="AO45" s="351"/>
      <c r="AP45" s="351"/>
      <c r="AQ45" s="351"/>
      <c r="AR45" s="351"/>
      <c r="AS45" s="351"/>
      <c r="AT45" s="351"/>
      <c r="AU45" s="351"/>
      <c r="AV45" s="351"/>
      <c r="AW45" s="351"/>
      <c r="AX45" s="351"/>
      <c r="AY45" s="351"/>
      <c r="AZ45" s="351"/>
      <c r="BA45" s="351"/>
      <c r="BB45" s="351"/>
      <c r="BC45" s="351"/>
      <c r="BD45" s="351"/>
      <c r="BE45" s="351"/>
      <c r="BF45" s="351"/>
    </row>
    <row r="46" spans="1:58" s="66" customFormat="1">
      <c r="A46" s="352"/>
      <c r="B46" s="353"/>
      <c r="C46" s="158"/>
      <c r="D46" s="158"/>
      <c r="E46" s="158"/>
      <c r="F46" s="158"/>
      <c r="G46" s="179"/>
      <c r="H46" s="158"/>
      <c r="I46" s="158"/>
      <c r="J46" s="158"/>
      <c r="K46" s="158"/>
      <c r="L46" s="179"/>
      <c r="M46" s="181"/>
      <c r="N46" s="181"/>
      <c r="O46" s="181"/>
      <c r="P46" s="181"/>
      <c r="Q46" s="179"/>
      <c r="R46" s="158"/>
      <c r="S46" s="158"/>
      <c r="T46" s="158"/>
      <c r="U46" s="158"/>
      <c r="V46" s="179"/>
      <c r="W46" s="158"/>
      <c r="X46" s="158"/>
      <c r="Y46" s="158"/>
      <c r="Z46" s="158"/>
      <c r="AA46" s="179"/>
      <c r="AB46" s="158"/>
      <c r="AC46" s="158"/>
      <c r="AD46" s="158"/>
      <c r="AE46" s="158"/>
      <c r="AF46" s="179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</row>
    <row r="47" spans="1:58" s="69" customFormat="1">
      <c r="A47" s="144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354"/>
      <c r="AG47" s="107"/>
      <c r="AH47" s="107"/>
      <c r="AI47" s="107"/>
      <c r="AJ47" s="107"/>
      <c r="AK47" s="354"/>
      <c r="AL47" s="107"/>
      <c r="AM47" s="107"/>
      <c r="AN47" s="107"/>
      <c r="AO47" s="107"/>
      <c r="AP47" s="354"/>
      <c r="AQ47" s="107"/>
      <c r="AR47" s="107"/>
      <c r="AS47" s="107"/>
      <c r="AT47" s="107"/>
      <c r="AU47" s="354"/>
      <c r="AV47" s="134"/>
      <c r="AW47" s="134"/>
      <c r="AX47" s="134"/>
      <c r="AY47" s="134"/>
      <c r="AZ47" s="354"/>
      <c r="BA47" s="134"/>
      <c r="BB47" s="134"/>
      <c r="BC47" s="134"/>
      <c r="BD47" s="134"/>
      <c r="BE47" s="354"/>
      <c r="BF47" s="134"/>
    </row>
    <row r="48" spans="1:58" s="69" customFormat="1" ht="12.75">
      <c r="A48" s="324"/>
      <c r="B48" s="325"/>
      <c r="C48" s="105" t="s">
        <v>8</v>
      </c>
      <c r="D48" s="105" t="s">
        <v>9</v>
      </c>
      <c r="E48" s="105" t="s">
        <v>10</v>
      </c>
      <c r="F48" s="105" t="s">
        <v>11</v>
      </c>
      <c r="G48" s="104">
        <v>2009</v>
      </c>
      <c r="H48" s="105" t="s">
        <v>93</v>
      </c>
      <c r="I48" s="105" t="s">
        <v>95</v>
      </c>
      <c r="J48" s="105" t="s">
        <v>96</v>
      </c>
      <c r="K48" s="105" t="s">
        <v>97</v>
      </c>
      <c r="L48" s="104">
        <v>2010</v>
      </c>
      <c r="M48" s="105" t="s">
        <v>124</v>
      </c>
      <c r="N48" s="105" t="s">
        <v>125</v>
      </c>
      <c r="O48" s="105" t="s">
        <v>126</v>
      </c>
      <c r="P48" s="105" t="s">
        <v>127</v>
      </c>
      <c r="Q48" s="104">
        <v>2011</v>
      </c>
      <c r="R48" s="105" t="s">
        <v>217</v>
      </c>
      <c r="S48" s="105" t="s">
        <v>218</v>
      </c>
      <c r="T48" s="105" t="s">
        <v>219</v>
      </c>
      <c r="U48" s="105" t="s">
        <v>220</v>
      </c>
      <c r="V48" s="104">
        <v>2012</v>
      </c>
      <c r="W48" s="105" t="s">
        <v>232</v>
      </c>
      <c r="X48" s="105" t="s">
        <v>291</v>
      </c>
      <c r="Y48" s="105" t="s">
        <v>300</v>
      </c>
      <c r="Z48" s="105" t="s">
        <v>302</v>
      </c>
      <c r="AA48" s="104">
        <v>2013</v>
      </c>
      <c r="AB48" s="105" t="s">
        <v>305</v>
      </c>
      <c r="AC48" s="105" t="s">
        <v>306</v>
      </c>
      <c r="AD48" s="105" t="s">
        <v>307</v>
      </c>
      <c r="AE48" s="105" t="s">
        <v>308</v>
      </c>
      <c r="AF48" s="104">
        <v>2014</v>
      </c>
      <c r="AG48" s="105" t="s">
        <v>312</v>
      </c>
      <c r="AH48" s="105" t="s">
        <v>314</v>
      </c>
      <c r="AI48" s="105" t="s">
        <v>316</v>
      </c>
      <c r="AJ48" s="105" t="s">
        <v>326</v>
      </c>
      <c r="AK48" s="104">
        <v>2015</v>
      </c>
      <c r="AL48" s="105" t="s">
        <v>341</v>
      </c>
      <c r="AM48" s="105" t="s">
        <v>346</v>
      </c>
      <c r="AN48" s="105" t="s">
        <v>347</v>
      </c>
      <c r="AO48" s="105" t="s">
        <v>362</v>
      </c>
      <c r="AP48" s="104">
        <v>2016</v>
      </c>
      <c r="AQ48" s="105" t="s">
        <v>365</v>
      </c>
      <c r="AR48" s="105" t="s">
        <v>374</v>
      </c>
      <c r="AS48" s="105" t="s">
        <v>375</v>
      </c>
      <c r="AT48" s="105" t="s">
        <v>376</v>
      </c>
      <c r="AU48" s="104">
        <v>2017</v>
      </c>
      <c r="AV48" s="105" t="s">
        <v>397</v>
      </c>
      <c r="AW48" s="105" t="s">
        <v>405</v>
      </c>
      <c r="AX48" s="105" t="s">
        <v>412</v>
      </c>
      <c r="AY48" s="105" t="s">
        <v>414</v>
      </c>
      <c r="AZ48" s="104">
        <v>2018</v>
      </c>
      <c r="BA48" s="105" t="s">
        <v>490</v>
      </c>
      <c r="BB48" s="105" t="s">
        <v>491</v>
      </c>
      <c r="BC48" s="105" t="s">
        <v>493</v>
      </c>
      <c r="BD48" s="105" t="s">
        <v>546</v>
      </c>
      <c r="BE48" s="104">
        <v>2019</v>
      </c>
      <c r="BF48" s="105" t="s">
        <v>555</v>
      </c>
    </row>
    <row r="49" spans="1:58" s="69" customFormat="1">
      <c r="A49" s="326" t="s">
        <v>331</v>
      </c>
      <c r="B49" s="318"/>
      <c r="C49" s="327"/>
      <c r="D49" s="327"/>
      <c r="E49" s="327"/>
      <c r="F49" s="327"/>
      <c r="G49" s="328"/>
      <c r="H49" s="327"/>
      <c r="I49" s="327"/>
      <c r="J49" s="327"/>
      <c r="K49" s="327"/>
      <c r="L49" s="328"/>
      <c r="M49" s="327"/>
      <c r="N49" s="327"/>
      <c r="O49" s="327"/>
      <c r="P49" s="327"/>
      <c r="Q49" s="328"/>
      <c r="R49" s="327"/>
      <c r="S49" s="327"/>
      <c r="T49" s="327"/>
      <c r="U49" s="327"/>
      <c r="V49" s="328"/>
      <c r="W49" s="327"/>
      <c r="X49" s="327"/>
      <c r="Y49" s="327"/>
      <c r="Z49" s="327"/>
      <c r="AA49" s="328"/>
      <c r="AB49" s="327"/>
      <c r="AC49" s="327"/>
      <c r="AD49" s="327"/>
      <c r="AE49" s="327"/>
      <c r="AF49" s="328"/>
      <c r="AG49" s="327"/>
      <c r="AH49" s="327"/>
      <c r="AI49" s="327"/>
      <c r="AJ49" s="327"/>
      <c r="AK49" s="328"/>
      <c r="AL49" s="327"/>
      <c r="AM49" s="327"/>
      <c r="AN49" s="327"/>
      <c r="AO49" s="327"/>
      <c r="AP49" s="328"/>
      <c r="AQ49" s="327"/>
      <c r="AR49" s="327"/>
      <c r="AS49" s="327"/>
      <c r="AT49" s="327"/>
      <c r="AU49" s="328"/>
      <c r="AV49" s="327"/>
      <c r="AW49" s="327"/>
      <c r="AX49" s="327"/>
      <c r="AY49" s="327"/>
      <c r="AZ49" s="328"/>
      <c r="BA49" s="327"/>
      <c r="BB49" s="327"/>
      <c r="BC49" s="327"/>
      <c r="BD49" s="327"/>
      <c r="BE49" s="328"/>
      <c r="BF49" s="327"/>
    </row>
    <row r="50" spans="1:58" s="56" customFormat="1">
      <c r="A50" s="329" t="s">
        <v>255</v>
      </c>
      <c r="B50" s="174"/>
      <c r="C50" s="115">
        <v>7088</v>
      </c>
      <c r="D50" s="115">
        <v>6505</v>
      </c>
      <c r="E50" s="115">
        <v>6611</v>
      </c>
      <c r="F50" s="115">
        <v>8139</v>
      </c>
      <c r="G50" s="114">
        <v>28343</v>
      </c>
      <c r="H50" s="115">
        <v>7598</v>
      </c>
      <c r="I50" s="115">
        <v>7844.0230000000001</v>
      </c>
      <c r="J50" s="115">
        <v>8359.116</v>
      </c>
      <c r="K50" s="115">
        <v>7883</v>
      </c>
      <c r="L50" s="114">
        <v>31684.139000000003</v>
      </c>
      <c r="M50" s="115">
        <v>8412.3989999999994</v>
      </c>
      <c r="N50" s="115">
        <v>8874.6949999999997</v>
      </c>
      <c r="O50" s="115">
        <v>10437.201281583</v>
      </c>
      <c r="P50" s="115">
        <v>11138.642</v>
      </c>
      <c r="Q50" s="114">
        <v>38862.937281582999</v>
      </c>
      <c r="R50" s="115">
        <v>12771.876</v>
      </c>
      <c r="S50" s="115">
        <v>13494.572</v>
      </c>
      <c r="T50" s="115">
        <v>14227.191999999999</v>
      </c>
      <c r="U50" s="115">
        <v>12941.409</v>
      </c>
      <c r="V50" s="114">
        <v>53435.048999999999</v>
      </c>
      <c r="W50" s="115">
        <v>13930.864</v>
      </c>
      <c r="X50" s="355">
        <v>15005.332</v>
      </c>
      <c r="Y50" s="355">
        <v>14765.537488999998</v>
      </c>
      <c r="Z50" s="355">
        <v>12730.887999999999</v>
      </c>
      <c r="AA50" s="114">
        <v>56432.621488999997</v>
      </c>
      <c r="AB50" s="355">
        <v>13097.075000000001</v>
      </c>
      <c r="AC50" s="355">
        <v>13285.793</v>
      </c>
      <c r="AD50" s="355">
        <v>14089.166000000001</v>
      </c>
      <c r="AE50" s="355">
        <v>13402.66</v>
      </c>
      <c r="AF50" s="114">
        <v>53874.694000000003</v>
      </c>
      <c r="AG50" s="355">
        <v>14184.659000000001</v>
      </c>
      <c r="AH50" s="355">
        <v>14746.669000000002</v>
      </c>
      <c r="AI50" s="355">
        <v>15028.84</v>
      </c>
      <c r="AJ50" s="355">
        <v>5678.2280000000001</v>
      </c>
      <c r="AK50" s="114">
        <v>49638.396000000008</v>
      </c>
      <c r="AL50" s="355">
        <v>14942.932000000001</v>
      </c>
      <c r="AM50" s="355">
        <v>15093.531000000001</v>
      </c>
      <c r="AN50" s="355">
        <v>15359.674999999999</v>
      </c>
      <c r="AO50" s="355">
        <v>14901.544999999998</v>
      </c>
      <c r="AP50" s="114">
        <v>60297.683000000005</v>
      </c>
      <c r="AQ50" s="355">
        <v>16994.716</v>
      </c>
      <c r="AR50" s="355">
        <v>17172.539000000001</v>
      </c>
      <c r="AS50" s="355">
        <v>17998.019</v>
      </c>
      <c r="AT50" s="355">
        <v>16510.878000000001</v>
      </c>
      <c r="AU50" s="114">
        <v>68676.152000000002</v>
      </c>
      <c r="AV50" s="355">
        <v>18960.275000000001</v>
      </c>
      <c r="AW50" s="355">
        <v>18945.056</v>
      </c>
      <c r="AX50" s="355">
        <v>19411.527000000002</v>
      </c>
      <c r="AY50" s="355">
        <v>18297.44097974851</v>
      </c>
      <c r="AZ50" s="114">
        <v>75614.298979748521</v>
      </c>
      <c r="BA50" s="355">
        <v>19652.362999999998</v>
      </c>
      <c r="BB50" s="355">
        <v>20381.146999999997</v>
      </c>
      <c r="BC50" s="355">
        <v>20633.599000000002</v>
      </c>
      <c r="BD50" s="355">
        <v>19880.249430005621</v>
      </c>
      <c r="BE50" s="114">
        <v>80547.358430005625</v>
      </c>
      <c r="BF50" s="355">
        <v>18639.893808157674</v>
      </c>
    </row>
    <row r="51" spans="1:58" s="55" customFormat="1">
      <c r="A51" s="330"/>
      <c r="B51" s="174"/>
      <c r="C51" s="115"/>
      <c r="D51" s="115"/>
      <c r="E51" s="115"/>
      <c r="F51" s="115"/>
      <c r="G51" s="114"/>
      <c r="H51" s="115"/>
      <c r="I51" s="115"/>
      <c r="J51" s="115"/>
      <c r="K51" s="115"/>
      <c r="L51" s="114"/>
      <c r="M51" s="115"/>
      <c r="N51" s="115"/>
      <c r="O51" s="115"/>
      <c r="P51" s="115"/>
      <c r="Q51" s="114"/>
      <c r="R51" s="115"/>
      <c r="S51" s="115"/>
      <c r="T51" s="115"/>
      <c r="U51" s="115"/>
      <c r="V51" s="114"/>
      <c r="W51" s="115"/>
      <c r="X51" s="115"/>
      <c r="Y51" s="115"/>
      <c r="Z51" s="115"/>
      <c r="AA51" s="114"/>
      <c r="AB51" s="115"/>
      <c r="AC51" s="115"/>
      <c r="AD51" s="115"/>
      <c r="AE51" s="115"/>
      <c r="AF51" s="114"/>
      <c r="AG51" s="115"/>
      <c r="AH51" s="115"/>
      <c r="AI51" s="115"/>
      <c r="AJ51" s="115"/>
      <c r="AK51" s="114"/>
      <c r="AL51" s="115"/>
      <c r="AM51" s="115"/>
      <c r="AN51" s="115"/>
      <c r="AO51" s="115"/>
      <c r="AP51" s="114"/>
      <c r="AQ51" s="115"/>
      <c r="AR51" s="115"/>
      <c r="AS51" s="115"/>
      <c r="AT51" s="115"/>
      <c r="AU51" s="114"/>
      <c r="AV51" s="115"/>
      <c r="AW51" s="115"/>
      <c r="AX51" s="115"/>
      <c r="AY51" s="115"/>
      <c r="AZ51" s="114"/>
      <c r="BA51" s="115"/>
      <c r="BB51" s="115"/>
      <c r="BC51" s="115"/>
      <c r="BD51" s="115"/>
      <c r="BE51" s="114"/>
      <c r="BF51" s="115"/>
    </row>
    <row r="52" spans="1:58" s="70" customFormat="1">
      <c r="A52" s="332" t="s">
        <v>99</v>
      </c>
      <c r="B52" s="174"/>
      <c r="C52" s="140">
        <v>5279</v>
      </c>
      <c r="D52" s="140">
        <v>4772</v>
      </c>
      <c r="E52" s="140">
        <v>4865</v>
      </c>
      <c r="F52" s="140">
        <v>6137</v>
      </c>
      <c r="G52" s="139">
        <v>21053</v>
      </c>
      <c r="H52" s="140">
        <v>5655</v>
      </c>
      <c r="I52" s="140">
        <v>5675.4179999999997</v>
      </c>
      <c r="J52" s="140">
        <v>5874.55</v>
      </c>
      <c r="K52" s="140">
        <v>5686</v>
      </c>
      <c r="L52" s="139">
        <v>22890.968000000001</v>
      </c>
      <c r="M52" s="140">
        <v>5802.9179999999997</v>
      </c>
      <c r="N52" s="140">
        <v>5961.48</v>
      </c>
      <c r="O52" s="140">
        <v>7409.6760000000004</v>
      </c>
      <c r="P52" s="140">
        <v>7258.8050000000003</v>
      </c>
      <c r="Q52" s="139">
        <v>26432.879000000001</v>
      </c>
      <c r="R52" s="140">
        <v>8288.8070000000007</v>
      </c>
      <c r="S52" s="140">
        <v>8431.0930000000008</v>
      </c>
      <c r="T52" s="140">
        <v>8876.0910000000003</v>
      </c>
      <c r="U52" s="140">
        <v>8195.1090000000004</v>
      </c>
      <c r="V52" s="139">
        <v>33791.100000000006</v>
      </c>
      <c r="W52" s="140">
        <v>8898.0079999999998</v>
      </c>
      <c r="X52" s="356">
        <v>9451.1380000000008</v>
      </c>
      <c r="Y52" s="356">
        <v>9413.9704889999994</v>
      </c>
      <c r="Z52" s="356">
        <v>7709.701</v>
      </c>
      <c r="AA52" s="139">
        <v>35472.817489000001</v>
      </c>
      <c r="AB52" s="140">
        <v>8225.8279999999995</v>
      </c>
      <c r="AC52" s="140">
        <v>8169.6569999999992</v>
      </c>
      <c r="AD52" s="140">
        <v>8868.4420000000009</v>
      </c>
      <c r="AE52" s="140">
        <v>8040.951</v>
      </c>
      <c r="AF52" s="139">
        <v>33304.878000000004</v>
      </c>
      <c r="AG52" s="140">
        <v>8591.1940000000013</v>
      </c>
      <c r="AH52" s="140">
        <v>8676.8700000000008</v>
      </c>
      <c r="AI52" s="140">
        <v>9074.4639999999999</v>
      </c>
      <c r="AJ52" s="140">
        <v>0</v>
      </c>
      <c r="AK52" s="139">
        <v>26342.528000000002</v>
      </c>
      <c r="AL52" s="140">
        <v>8886.6370000000006</v>
      </c>
      <c r="AM52" s="140">
        <v>9136.3070000000007</v>
      </c>
      <c r="AN52" s="140">
        <v>9449.6329999999998</v>
      </c>
      <c r="AO52" s="140">
        <v>9077.5869999999995</v>
      </c>
      <c r="AP52" s="139">
        <v>36550.164000000004</v>
      </c>
      <c r="AQ52" s="140">
        <v>9964.0370000000003</v>
      </c>
      <c r="AR52" s="140">
        <v>9798.2569999999996</v>
      </c>
      <c r="AS52" s="140">
        <v>10305.101000000001</v>
      </c>
      <c r="AT52" s="140">
        <v>9600.8760000000002</v>
      </c>
      <c r="AU52" s="139">
        <v>39668.271000000008</v>
      </c>
      <c r="AV52" s="140">
        <v>10920.566000000001</v>
      </c>
      <c r="AW52" s="140">
        <v>11002.087</v>
      </c>
      <c r="AX52" s="140">
        <v>11380.734</v>
      </c>
      <c r="AY52" s="140">
        <v>10594.011979748508</v>
      </c>
      <c r="AZ52" s="139">
        <v>43897.398979748512</v>
      </c>
      <c r="BA52" s="140">
        <v>11760.656999999999</v>
      </c>
      <c r="BB52" s="140">
        <v>12040.683999999999</v>
      </c>
      <c r="BC52" s="140">
        <v>12422.9</v>
      </c>
      <c r="BD52" s="140">
        <v>11779.674000000001</v>
      </c>
      <c r="BE52" s="139">
        <v>48003.915000000001</v>
      </c>
      <c r="BF52" s="140">
        <v>10874.852000000001</v>
      </c>
    </row>
    <row r="53" spans="1:58" s="56" customFormat="1">
      <c r="A53" s="349" t="s">
        <v>560</v>
      </c>
      <c r="B53" s="335"/>
      <c r="C53" s="131">
        <v>5279</v>
      </c>
      <c r="D53" s="131">
        <v>4772</v>
      </c>
      <c r="E53" s="131">
        <v>4865</v>
      </c>
      <c r="F53" s="131">
        <v>6137</v>
      </c>
      <c r="G53" s="132">
        <v>21053</v>
      </c>
      <c r="H53" s="131">
        <v>5655</v>
      </c>
      <c r="I53" s="131">
        <v>5675.4179999999997</v>
      </c>
      <c r="J53" s="131">
        <v>5874.55</v>
      </c>
      <c r="K53" s="131">
        <v>5686</v>
      </c>
      <c r="L53" s="132">
        <v>22890.968000000001</v>
      </c>
      <c r="M53" s="131">
        <v>5802.9179999999997</v>
      </c>
      <c r="N53" s="131">
        <v>5961.48</v>
      </c>
      <c r="O53" s="131">
        <v>7409.6760000000004</v>
      </c>
      <c r="P53" s="131">
        <v>7258.8050000000003</v>
      </c>
      <c r="Q53" s="132">
        <v>26432.879000000001</v>
      </c>
      <c r="R53" s="131">
        <v>8288.8070000000007</v>
      </c>
      <c r="S53" s="131">
        <v>8431.0930000000008</v>
      </c>
      <c r="T53" s="131">
        <v>8876.0910000000003</v>
      </c>
      <c r="U53" s="131">
        <v>8195.1090000000004</v>
      </c>
      <c r="V53" s="132">
        <v>33791.100000000006</v>
      </c>
      <c r="W53" s="131">
        <v>8898.0079999999998</v>
      </c>
      <c r="X53" s="357">
        <v>9451.1380000000008</v>
      </c>
      <c r="Y53" s="357">
        <v>9413.9704889999994</v>
      </c>
      <c r="Z53" s="357">
        <v>7709.701</v>
      </c>
      <c r="AA53" s="132">
        <v>35472.817489000001</v>
      </c>
      <c r="AB53" s="131">
        <v>8225.8279999999995</v>
      </c>
      <c r="AC53" s="131">
        <v>8169.6569999999992</v>
      </c>
      <c r="AD53" s="131">
        <v>8868.4420000000009</v>
      </c>
      <c r="AE53" s="131">
        <v>8040.951</v>
      </c>
      <c r="AF53" s="132">
        <v>33304.878000000004</v>
      </c>
      <c r="AG53" s="131">
        <v>8591.1940000000013</v>
      </c>
      <c r="AH53" s="131">
        <v>8676.8700000000008</v>
      </c>
      <c r="AI53" s="358">
        <v>9074.4639999999999</v>
      </c>
      <c r="AJ53" s="358">
        <v>0</v>
      </c>
      <c r="AK53" s="132">
        <v>26342.528000000002</v>
      </c>
      <c r="AL53" s="358">
        <v>8886.6370000000006</v>
      </c>
      <c r="AM53" s="358">
        <v>9136.3070000000007</v>
      </c>
      <c r="AN53" s="358">
        <v>9449.6329999999998</v>
      </c>
      <c r="AO53" s="358">
        <v>9077.5869999999995</v>
      </c>
      <c r="AP53" s="132">
        <v>36550.164000000004</v>
      </c>
      <c r="AQ53" s="358">
        <v>9964.0370000000003</v>
      </c>
      <c r="AR53" s="358">
        <v>9798.2569999999996</v>
      </c>
      <c r="AS53" s="358">
        <v>10305.101000000001</v>
      </c>
      <c r="AT53" s="358">
        <v>9600.8760000000002</v>
      </c>
      <c r="AU53" s="132">
        <v>39668.271000000008</v>
      </c>
      <c r="AV53" s="358">
        <v>10920.566000000001</v>
      </c>
      <c r="AW53" s="358">
        <v>11002.087</v>
      </c>
      <c r="AX53" s="358">
        <v>11380.734</v>
      </c>
      <c r="AY53" s="358">
        <v>10594.011979748508</v>
      </c>
      <c r="AZ53" s="132">
        <v>43897.398979748512</v>
      </c>
      <c r="BA53" s="358">
        <v>11760.656999999999</v>
      </c>
      <c r="BB53" s="358">
        <v>12040.683999999999</v>
      </c>
      <c r="BC53" s="358">
        <v>12422.9</v>
      </c>
      <c r="BD53" s="358">
        <v>11779.674000000001</v>
      </c>
      <c r="BE53" s="132">
        <v>48003.915000000001</v>
      </c>
      <c r="BF53" s="358">
        <v>10874.852000000001</v>
      </c>
    </row>
    <row r="54" spans="1:58" s="56" customFormat="1">
      <c r="A54" s="336"/>
      <c r="B54" s="176"/>
      <c r="C54" s="136"/>
      <c r="D54" s="136"/>
      <c r="E54" s="136"/>
      <c r="F54" s="136"/>
      <c r="G54" s="135"/>
      <c r="H54" s="136"/>
      <c r="I54" s="136"/>
      <c r="J54" s="136"/>
      <c r="K54" s="136"/>
      <c r="L54" s="135"/>
      <c r="M54" s="136"/>
      <c r="N54" s="136"/>
      <c r="O54" s="136"/>
      <c r="P54" s="136"/>
      <c r="Q54" s="135"/>
      <c r="R54" s="136"/>
      <c r="S54" s="136"/>
      <c r="T54" s="136"/>
      <c r="U54" s="136"/>
      <c r="V54" s="135"/>
      <c r="W54" s="136"/>
      <c r="X54" s="359"/>
      <c r="Y54" s="359"/>
      <c r="Z54" s="359"/>
      <c r="AA54" s="135"/>
      <c r="AB54" s="136"/>
      <c r="AC54" s="136"/>
      <c r="AD54" s="136"/>
      <c r="AE54" s="136"/>
      <c r="AF54" s="135"/>
      <c r="AG54" s="136"/>
      <c r="AH54" s="136"/>
      <c r="AI54" s="136"/>
      <c r="AJ54" s="136"/>
      <c r="AK54" s="135"/>
      <c r="AL54" s="136"/>
      <c r="AM54" s="136"/>
      <c r="AN54" s="136"/>
      <c r="AO54" s="136"/>
      <c r="AP54" s="135"/>
      <c r="AQ54" s="136"/>
      <c r="AR54" s="136"/>
      <c r="AS54" s="136"/>
      <c r="AT54" s="136"/>
      <c r="AU54" s="135"/>
      <c r="AV54" s="136"/>
      <c r="AW54" s="136"/>
      <c r="AX54" s="136"/>
      <c r="AY54" s="136"/>
      <c r="AZ54" s="135"/>
      <c r="BA54" s="136"/>
      <c r="BB54" s="136"/>
      <c r="BC54" s="136"/>
      <c r="BD54" s="136"/>
      <c r="BE54" s="135"/>
      <c r="BF54" s="136"/>
    </row>
    <row r="55" spans="1:58" s="60" customFormat="1">
      <c r="A55" s="332" t="s">
        <v>233</v>
      </c>
      <c r="B55" s="165"/>
      <c r="C55" s="140">
        <v>1809</v>
      </c>
      <c r="D55" s="140">
        <v>1733</v>
      </c>
      <c r="E55" s="140">
        <v>1746</v>
      </c>
      <c r="F55" s="140">
        <v>2002</v>
      </c>
      <c r="G55" s="139">
        <v>7290</v>
      </c>
      <c r="H55" s="140">
        <v>1943</v>
      </c>
      <c r="I55" s="140">
        <v>2168.6050000000005</v>
      </c>
      <c r="J55" s="140">
        <v>2484.5659999999998</v>
      </c>
      <c r="K55" s="140">
        <v>2197</v>
      </c>
      <c r="L55" s="139">
        <v>8793.1710000000021</v>
      </c>
      <c r="M55" s="140">
        <v>2609.4809999999998</v>
      </c>
      <c r="N55" s="140">
        <v>2913.2150000000001</v>
      </c>
      <c r="O55" s="140">
        <v>3027.5252815829999</v>
      </c>
      <c r="P55" s="140">
        <v>3879.8369999999995</v>
      </c>
      <c r="Q55" s="139">
        <v>12430.058281583</v>
      </c>
      <c r="R55" s="140">
        <v>4483.0689999999995</v>
      </c>
      <c r="S55" s="140">
        <v>5063.4789999999994</v>
      </c>
      <c r="T55" s="140">
        <v>5351.1009999999987</v>
      </c>
      <c r="U55" s="140">
        <v>4746.2999999999993</v>
      </c>
      <c r="V55" s="139">
        <v>19643.948999999997</v>
      </c>
      <c r="W55" s="140">
        <v>5032.8559999999998</v>
      </c>
      <c r="X55" s="356">
        <v>5554.1939999999995</v>
      </c>
      <c r="Y55" s="356">
        <v>5351.567</v>
      </c>
      <c r="Z55" s="356">
        <v>5021.1869999999999</v>
      </c>
      <c r="AA55" s="139">
        <v>20959.804</v>
      </c>
      <c r="AB55" s="356">
        <v>4871.2470000000003</v>
      </c>
      <c r="AC55" s="356">
        <v>5116.1360000000004</v>
      </c>
      <c r="AD55" s="356">
        <v>5220.7240000000002</v>
      </c>
      <c r="AE55" s="356">
        <v>5361.7089999999998</v>
      </c>
      <c r="AF55" s="139">
        <v>20569.816000000003</v>
      </c>
      <c r="AG55" s="356">
        <v>5593.4650000000001</v>
      </c>
      <c r="AH55" s="356">
        <v>6069.799</v>
      </c>
      <c r="AI55" s="356">
        <v>5954.3760000000002</v>
      </c>
      <c r="AJ55" s="356">
        <v>5678.2280000000001</v>
      </c>
      <c r="AK55" s="139">
        <v>23295.867999999999</v>
      </c>
      <c r="AL55" s="356">
        <v>6056.2949999999992</v>
      </c>
      <c r="AM55" s="356">
        <v>5957.2240000000002</v>
      </c>
      <c r="AN55" s="356">
        <v>5910.0419999999995</v>
      </c>
      <c r="AO55" s="356">
        <v>5823.9579999999996</v>
      </c>
      <c r="AP55" s="139">
        <v>23747.519</v>
      </c>
      <c r="AQ55" s="356">
        <v>7030.6789999999992</v>
      </c>
      <c r="AR55" s="356">
        <v>7374.2820000000002</v>
      </c>
      <c r="AS55" s="356">
        <v>7692.9179999999997</v>
      </c>
      <c r="AT55" s="356">
        <v>6910.0020000000004</v>
      </c>
      <c r="AU55" s="139">
        <v>29007.881000000001</v>
      </c>
      <c r="AV55" s="356">
        <v>8039.7089999999989</v>
      </c>
      <c r="AW55" s="356">
        <v>7942.9690000000001</v>
      </c>
      <c r="AX55" s="356">
        <v>8030.7929999999997</v>
      </c>
      <c r="AY55" s="356">
        <v>7703.429000000001</v>
      </c>
      <c r="AZ55" s="139">
        <v>31716.899999999994</v>
      </c>
      <c r="BA55" s="356">
        <v>7891.7059999999992</v>
      </c>
      <c r="BB55" s="356">
        <v>8340.4629999999997</v>
      </c>
      <c r="BC55" s="356">
        <v>8210.6990000000005</v>
      </c>
      <c r="BD55" s="356">
        <v>8100.5754300056215</v>
      </c>
      <c r="BE55" s="139">
        <v>32543.44343000562</v>
      </c>
      <c r="BF55" s="356">
        <v>7765.0418081576745</v>
      </c>
    </row>
    <row r="56" spans="1:58" s="60" customFormat="1">
      <c r="A56" s="337" t="s">
        <v>119</v>
      </c>
      <c r="B56" s="335"/>
      <c r="C56" s="131">
        <v>1026</v>
      </c>
      <c r="D56" s="131">
        <v>981</v>
      </c>
      <c r="E56" s="131">
        <v>991</v>
      </c>
      <c r="F56" s="131">
        <v>1138</v>
      </c>
      <c r="G56" s="132">
        <v>4136</v>
      </c>
      <c r="H56" s="131">
        <v>1161</v>
      </c>
      <c r="I56" s="131">
        <v>1441.8320000000001</v>
      </c>
      <c r="J56" s="131">
        <v>1644.116</v>
      </c>
      <c r="K56" s="131">
        <v>1495</v>
      </c>
      <c r="L56" s="132">
        <v>5741.9480000000003</v>
      </c>
      <c r="M56" s="131">
        <v>1903.2170000000003</v>
      </c>
      <c r="N56" s="131">
        <v>2258.902</v>
      </c>
      <c r="O56" s="131">
        <v>2363.8359999999993</v>
      </c>
      <c r="P56" s="131">
        <v>3304.2929999999997</v>
      </c>
      <c r="Q56" s="132">
        <v>9830.2479999999996</v>
      </c>
      <c r="R56" s="131">
        <v>3901.8020000000001</v>
      </c>
      <c r="S56" s="131">
        <v>4486.1719999999987</v>
      </c>
      <c r="T56" s="131">
        <v>4879.9530000000004</v>
      </c>
      <c r="U56" s="131">
        <v>4330.3990000000003</v>
      </c>
      <c r="V56" s="132">
        <v>17598.326000000001</v>
      </c>
      <c r="W56" s="131">
        <v>4631.5479999999998</v>
      </c>
      <c r="X56" s="357">
        <v>5156.8789999999999</v>
      </c>
      <c r="Y56" s="357">
        <v>4952.5079999999998</v>
      </c>
      <c r="Z56" s="357">
        <v>4660.098</v>
      </c>
      <c r="AA56" s="132">
        <v>19401.032999999999</v>
      </c>
      <c r="AB56" s="131">
        <v>4536.3010000000004</v>
      </c>
      <c r="AC56" s="131">
        <v>4814.6220000000003</v>
      </c>
      <c r="AD56" s="131">
        <v>4901.201</v>
      </c>
      <c r="AE56" s="131">
        <v>5020.8059999999996</v>
      </c>
      <c r="AF56" s="132">
        <v>19272.93</v>
      </c>
      <c r="AG56" s="131">
        <v>5356.69</v>
      </c>
      <c r="AH56" s="131">
        <v>5825.9949999999999</v>
      </c>
      <c r="AI56" s="131">
        <v>5693.8559999999998</v>
      </c>
      <c r="AJ56" s="131">
        <v>5442.9939999999997</v>
      </c>
      <c r="AK56" s="132">
        <v>22319.534999999996</v>
      </c>
      <c r="AL56" s="131">
        <v>5808.6989999999996</v>
      </c>
      <c r="AM56" s="131">
        <v>5704.576</v>
      </c>
      <c r="AN56" s="131">
        <v>5643.6319999999996</v>
      </c>
      <c r="AO56" s="131">
        <v>5584.5</v>
      </c>
      <c r="AP56" s="132">
        <v>22741.406999999999</v>
      </c>
      <c r="AQ56" s="131">
        <v>6746.4089999999997</v>
      </c>
      <c r="AR56" s="131">
        <v>7097.5889999999999</v>
      </c>
      <c r="AS56" s="131">
        <v>2564.306</v>
      </c>
      <c r="AT56" s="131">
        <v>6647.759</v>
      </c>
      <c r="AU56" s="132">
        <v>23056.063000000002</v>
      </c>
      <c r="AV56" s="131">
        <v>2679.9029999999998</v>
      </c>
      <c r="AW56" s="131">
        <v>7641.72</v>
      </c>
      <c r="AX56" s="131">
        <v>7706.8869999999997</v>
      </c>
      <c r="AY56" s="131">
        <v>7404.1580000000004</v>
      </c>
      <c r="AZ56" s="132">
        <v>25432.667999999998</v>
      </c>
      <c r="BA56" s="131">
        <v>7555.1189999999997</v>
      </c>
      <c r="BB56" s="131">
        <v>7978.0420000000004</v>
      </c>
      <c r="BC56" s="131">
        <v>7831.2830000000004</v>
      </c>
      <c r="BD56" s="131">
        <v>7751.7694300056219</v>
      </c>
      <c r="BE56" s="132">
        <v>31116.21343000562</v>
      </c>
      <c r="BF56" s="131">
        <v>7472.4588081576749</v>
      </c>
    </row>
    <row r="57" spans="1:58" s="56" customFormat="1">
      <c r="A57" s="337" t="s">
        <v>105</v>
      </c>
      <c r="B57" s="335"/>
      <c r="C57" s="131">
        <v>758.29399999999998</v>
      </c>
      <c r="D57" s="131">
        <v>675.57099999999991</v>
      </c>
      <c r="E57" s="131">
        <v>665.92100000000005</v>
      </c>
      <c r="F57" s="131">
        <v>796.25700000000006</v>
      </c>
      <c r="G57" s="132">
        <v>2896.0430000000001</v>
      </c>
      <c r="H57" s="131">
        <v>696.61099999999999</v>
      </c>
      <c r="I57" s="131">
        <v>633.50800000000004</v>
      </c>
      <c r="J57" s="131">
        <v>726.63</v>
      </c>
      <c r="K57" s="131">
        <v>606.61500000000001</v>
      </c>
      <c r="L57" s="132">
        <v>2663.3640000000005</v>
      </c>
      <c r="M57" s="131">
        <v>585.98900000000003</v>
      </c>
      <c r="N57" s="131">
        <v>523.32899999999995</v>
      </c>
      <c r="O57" s="131">
        <v>530.01800000000003</v>
      </c>
      <c r="P57" s="131">
        <v>477.23899999999998</v>
      </c>
      <c r="Q57" s="132">
        <v>2116.5749999999998</v>
      </c>
      <c r="R57" s="131">
        <v>477.98200000000003</v>
      </c>
      <c r="S57" s="131">
        <v>447.28100000000001</v>
      </c>
      <c r="T57" s="131">
        <v>355.38100000000003</v>
      </c>
      <c r="U57" s="131">
        <v>315.42</v>
      </c>
      <c r="V57" s="132">
        <v>1596.0640000000001</v>
      </c>
      <c r="W57" s="131">
        <v>299.38400000000001</v>
      </c>
      <c r="X57" s="357">
        <v>283.07600000000002</v>
      </c>
      <c r="Y57" s="357">
        <v>284.17200000000003</v>
      </c>
      <c r="Z57" s="357">
        <v>260.959</v>
      </c>
      <c r="AA57" s="132">
        <v>1127.5910000000001</v>
      </c>
      <c r="AB57" s="131">
        <v>266.06200000000001</v>
      </c>
      <c r="AC57" s="131">
        <v>236.149</v>
      </c>
      <c r="AD57" s="131">
        <v>244.93600000000001</v>
      </c>
      <c r="AE57" s="131">
        <v>302.69600000000003</v>
      </c>
      <c r="AF57" s="132">
        <v>1049.8430000000001</v>
      </c>
      <c r="AG57" s="131">
        <v>205.886</v>
      </c>
      <c r="AH57" s="131">
        <v>197.53</v>
      </c>
      <c r="AI57" s="131">
        <v>215.68</v>
      </c>
      <c r="AJ57" s="131">
        <v>185.64500000000001</v>
      </c>
      <c r="AK57" s="132">
        <v>804.74099999999999</v>
      </c>
      <c r="AL57" s="131">
        <v>195.98599999999999</v>
      </c>
      <c r="AM57" s="131">
        <v>192.983</v>
      </c>
      <c r="AN57" s="131">
        <v>197.673</v>
      </c>
      <c r="AO57" s="131">
        <v>181.23599999999999</v>
      </c>
      <c r="AP57" s="132">
        <v>767.87800000000004</v>
      </c>
      <c r="AQ57" s="131">
        <v>213.55600000000001</v>
      </c>
      <c r="AR57" s="131">
        <v>207.858</v>
      </c>
      <c r="AS57" s="131">
        <v>2564.306</v>
      </c>
      <c r="AT57" s="131">
        <v>210.08199999999999</v>
      </c>
      <c r="AU57" s="132">
        <v>3195.8020000000001</v>
      </c>
      <c r="AV57" s="131">
        <v>2679.9029999999998</v>
      </c>
      <c r="AW57" s="131">
        <v>240.73599999999999</v>
      </c>
      <c r="AX57" s="131">
        <v>256.09699999999998</v>
      </c>
      <c r="AY57" s="131">
        <v>235.309</v>
      </c>
      <c r="AZ57" s="132">
        <v>3412.0450000000001</v>
      </c>
      <c r="BA57" s="131">
        <v>260.10599999999999</v>
      </c>
      <c r="BB57" s="131">
        <v>277.72699999999998</v>
      </c>
      <c r="BC57" s="131">
        <v>288.26799999999997</v>
      </c>
      <c r="BD57" s="131">
        <v>263.03399999999999</v>
      </c>
      <c r="BE57" s="132">
        <v>1089.135</v>
      </c>
      <c r="BF57" s="131">
        <v>206.24799999999999</v>
      </c>
    </row>
    <row r="58" spans="1:58" s="56" customFormat="1">
      <c r="A58" s="338" t="s">
        <v>234</v>
      </c>
      <c r="B58" s="339"/>
      <c r="C58" s="340">
        <v>691.13400000000001</v>
      </c>
      <c r="D58" s="340">
        <v>602.85299999999995</v>
      </c>
      <c r="E58" s="340">
        <v>588.96400000000006</v>
      </c>
      <c r="F58" s="340">
        <v>722.62100000000009</v>
      </c>
      <c r="G58" s="341">
        <v>2605.5720000000001</v>
      </c>
      <c r="H58" s="340">
        <v>643.476</v>
      </c>
      <c r="I58" s="340">
        <v>593.71600000000001</v>
      </c>
      <c r="J58" s="340">
        <v>692.57600000000002</v>
      </c>
      <c r="K58" s="340">
        <v>580</v>
      </c>
      <c r="L58" s="341">
        <v>2509.768</v>
      </c>
      <c r="M58" s="340">
        <v>559.94000000000005</v>
      </c>
      <c r="N58" s="340">
        <v>512.48699999999997</v>
      </c>
      <c r="O58" s="340">
        <v>522.28099999999995</v>
      </c>
      <c r="P58" s="340">
        <v>469.61900000000003</v>
      </c>
      <c r="Q58" s="341">
        <v>2064.3270000000002</v>
      </c>
      <c r="R58" s="340">
        <v>473.47</v>
      </c>
      <c r="S58" s="340">
        <v>443.23599999999999</v>
      </c>
      <c r="T58" s="340">
        <v>353.17</v>
      </c>
      <c r="U58" s="340">
        <v>315.14600000000002</v>
      </c>
      <c r="V58" s="341">
        <v>1585.0219999999999</v>
      </c>
      <c r="W58" s="340">
        <v>299.31799999999998</v>
      </c>
      <c r="X58" s="342">
        <v>282.89800000000002</v>
      </c>
      <c r="Y58" s="342">
        <v>284.17099999999999</v>
      </c>
      <c r="Z58" s="342">
        <v>260.87</v>
      </c>
      <c r="AA58" s="341">
        <v>1127.2570000000001</v>
      </c>
      <c r="AB58" s="342">
        <v>266.06200000000001</v>
      </c>
      <c r="AC58" s="342">
        <v>236.149</v>
      </c>
      <c r="AD58" s="342">
        <v>244.93600000000001</v>
      </c>
      <c r="AE58" s="342">
        <v>302.69600000000003</v>
      </c>
      <c r="AF58" s="341">
        <v>1049.8430000000001</v>
      </c>
      <c r="AG58" s="342">
        <v>205.886</v>
      </c>
      <c r="AH58" s="342">
        <v>197.53</v>
      </c>
      <c r="AI58" s="342">
        <v>215.68</v>
      </c>
      <c r="AJ58" s="342">
        <v>185.64500000000001</v>
      </c>
      <c r="AK58" s="341">
        <v>804.74099999999999</v>
      </c>
      <c r="AL58" s="342">
        <v>195.98599999999999</v>
      </c>
      <c r="AM58" s="342">
        <v>192.983</v>
      </c>
      <c r="AN58" s="342">
        <v>197.673</v>
      </c>
      <c r="AO58" s="342">
        <v>181.23599999999999</v>
      </c>
      <c r="AP58" s="341">
        <v>767.87800000000004</v>
      </c>
      <c r="AQ58" s="342">
        <v>213.55600000000001</v>
      </c>
      <c r="AR58" s="342">
        <v>207.858</v>
      </c>
      <c r="AS58" s="342">
        <v>2564.306</v>
      </c>
      <c r="AT58" s="342">
        <v>210.08199999999999</v>
      </c>
      <c r="AU58" s="341">
        <v>3195.8020000000001</v>
      </c>
      <c r="AV58" s="342">
        <v>2679.9029999999998</v>
      </c>
      <c r="AW58" s="342">
        <v>240.73599999999999</v>
      </c>
      <c r="AX58" s="342">
        <v>256.09699999999998</v>
      </c>
      <c r="AY58" s="342">
        <v>235.309</v>
      </c>
      <c r="AZ58" s="341">
        <v>3412.0450000000001</v>
      </c>
      <c r="BA58" s="342">
        <v>260.10599999999999</v>
      </c>
      <c r="BB58" s="342">
        <v>277.72699999999998</v>
      </c>
      <c r="BC58" s="342">
        <v>288.26799999999997</v>
      </c>
      <c r="BD58" s="342">
        <v>263.03399999999999</v>
      </c>
      <c r="BE58" s="341">
        <v>1089.135</v>
      </c>
      <c r="BF58" s="342">
        <v>206.24799999999999</v>
      </c>
    </row>
    <row r="59" spans="1:58" s="56" customFormat="1">
      <c r="A59" s="338" t="s">
        <v>235</v>
      </c>
      <c r="B59" s="339"/>
      <c r="C59" s="340">
        <v>67.16</v>
      </c>
      <c r="D59" s="340">
        <v>72.718000000000004</v>
      </c>
      <c r="E59" s="340">
        <v>76.956999999999994</v>
      </c>
      <c r="F59" s="340">
        <v>73.635999999999996</v>
      </c>
      <c r="G59" s="341">
        <v>290.471</v>
      </c>
      <c r="H59" s="340">
        <v>53.134999999999998</v>
      </c>
      <c r="I59" s="340">
        <v>39.792000000000002</v>
      </c>
      <c r="J59" s="340">
        <v>34.054000000000002</v>
      </c>
      <c r="K59" s="340">
        <v>26.614999999999998</v>
      </c>
      <c r="L59" s="341">
        <v>153.596</v>
      </c>
      <c r="M59" s="340">
        <v>26.048999999999999</v>
      </c>
      <c r="N59" s="340">
        <v>10.841999999999985</v>
      </c>
      <c r="O59" s="340">
        <v>7.73700000000008</v>
      </c>
      <c r="P59" s="340">
        <v>7.6199999999999477</v>
      </c>
      <c r="Q59" s="341">
        <v>52.248000000000012</v>
      </c>
      <c r="R59" s="340">
        <v>4.5120000000000005</v>
      </c>
      <c r="S59" s="340">
        <v>4.0450000000000159</v>
      </c>
      <c r="T59" s="340">
        <v>2.2109999999999999</v>
      </c>
      <c r="U59" s="340">
        <v>0.27400000000000091</v>
      </c>
      <c r="V59" s="341">
        <v>11.042000000000018</v>
      </c>
      <c r="W59" s="340">
        <v>6.6000000000030923E-2</v>
      </c>
      <c r="X59" s="342">
        <v>0.17799999999999727</v>
      </c>
      <c r="Y59" s="342">
        <v>1.0000000000331966E-3</v>
      </c>
      <c r="Z59" s="342">
        <v>8.8999999999998636E-2</v>
      </c>
      <c r="AA59" s="341">
        <v>0.33400000000006003</v>
      </c>
      <c r="AB59" s="340">
        <v>0</v>
      </c>
      <c r="AC59" s="340"/>
      <c r="AD59" s="131"/>
      <c r="AE59" s="340"/>
      <c r="AF59" s="341"/>
      <c r="AG59" s="340"/>
      <c r="AH59" s="340"/>
      <c r="AI59" s="340"/>
      <c r="AJ59" s="340">
        <v>0</v>
      </c>
      <c r="AK59" s="341"/>
      <c r="AL59" s="340">
        <v>0</v>
      </c>
      <c r="AM59" s="340">
        <v>0</v>
      </c>
      <c r="AN59" s="340">
        <v>0</v>
      </c>
      <c r="AO59" s="340">
        <v>0</v>
      </c>
      <c r="AP59" s="341"/>
      <c r="AQ59" s="340">
        <v>0</v>
      </c>
      <c r="AR59" s="340">
        <v>0</v>
      </c>
      <c r="AS59" s="340">
        <v>0</v>
      </c>
      <c r="AT59" s="340">
        <v>0</v>
      </c>
      <c r="AU59" s="341"/>
      <c r="AV59" s="340">
        <v>0</v>
      </c>
      <c r="AW59" s="340">
        <v>0</v>
      </c>
      <c r="AX59" s="340">
        <v>0</v>
      </c>
      <c r="AY59" s="340">
        <v>0</v>
      </c>
      <c r="AZ59" s="341"/>
      <c r="BA59" s="340">
        <v>0</v>
      </c>
      <c r="BB59" s="340">
        <v>0</v>
      </c>
      <c r="BC59" s="340">
        <v>0</v>
      </c>
      <c r="BD59" s="340">
        <v>0</v>
      </c>
      <c r="BE59" s="341">
        <v>0</v>
      </c>
      <c r="BF59" s="340">
        <v>0</v>
      </c>
    </row>
    <row r="60" spans="1:58">
      <c r="A60" s="337" t="s">
        <v>114</v>
      </c>
      <c r="B60" s="335"/>
      <c r="C60" s="131">
        <v>24.706000000000017</v>
      </c>
      <c r="D60" s="131">
        <v>76.429000000000087</v>
      </c>
      <c r="E60" s="131">
        <v>89.078999999999951</v>
      </c>
      <c r="F60" s="131">
        <v>67.742999999999938</v>
      </c>
      <c r="G60" s="132">
        <v>257.95699999999999</v>
      </c>
      <c r="H60" s="131">
        <v>85.38900000000001</v>
      </c>
      <c r="I60" s="131">
        <v>93.265000000000327</v>
      </c>
      <c r="J60" s="131">
        <v>113.81999999999982</v>
      </c>
      <c r="K60" s="131">
        <v>95.384999999999991</v>
      </c>
      <c r="L60" s="132">
        <v>387.85900000000015</v>
      </c>
      <c r="M60" s="131">
        <v>120.27499999999941</v>
      </c>
      <c r="N60" s="131">
        <v>130.98400000000015</v>
      </c>
      <c r="O60" s="131">
        <v>133.67128158300056</v>
      </c>
      <c r="P60" s="131">
        <v>98.304999999999893</v>
      </c>
      <c r="Q60" s="132">
        <v>483.23528158300002</v>
      </c>
      <c r="R60" s="131">
        <v>103.28499999999934</v>
      </c>
      <c r="S60" s="131">
        <v>130.02600000000069</v>
      </c>
      <c r="T60" s="131">
        <v>115.76699999999829</v>
      </c>
      <c r="U60" s="131">
        <v>100.48099999999891</v>
      </c>
      <c r="V60" s="132">
        <v>449.55899999999724</v>
      </c>
      <c r="W60" s="131">
        <v>101.92399999999998</v>
      </c>
      <c r="X60" s="357">
        <v>114.239</v>
      </c>
      <c r="Y60" s="357">
        <v>114.887</v>
      </c>
      <c r="Z60" s="357">
        <v>100.13</v>
      </c>
      <c r="AA60" s="132">
        <v>431.17999999999995</v>
      </c>
      <c r="AB60" s="131">
        <v>68.884</v>
      </c>
      <c r="AC60" s="131">
        <v>65.364999999999995</v>
      </c>
      <c r="AD60" s="131">
        <v>74.587000000000003</v>
      </c>
      <c r="AE60" s="131">
        <v>38.207000000000001</v>
      </c>
      <c r="AF60" s="132">
        <v>247.04300000000001</v>
      </c>
      <c r="AG60" s="131">
        <v>30.888999999999999</v>
      </c>
      <c r="AH60" s="131">
        <v>46.274000000000001</v>
      </c>
      <c r="AI60" s="131">
        <v>44.84</v>
      </c>
      <c r="AJ60" s="131">
        <v>49.588999999999999</v>
      </c>
      <c r="AK60" s="132">
        <v>171.59199999999998</v>
      </c>
      <c r="AL60" s="131">
        <v>51.61</v>
      </c>
      <c r="AM60" s="131">
        <v>59.664999999999999</v>
      </c>
      <c r="AN60" s="131">
        <v>68.736999999999995</v>
      </c>
      <c r="AO60" s="131">
        <v>58.222000000000001</v>
      </c>
      <c r="AP60" s="132">
        <v>238.23400000000001</v>
      </c>
      <c r="AQ60" s="131">
        <v>70.713999999999999</v>
      </c>
      <c r="AR60" s="131">
        <v>68.834999999999994</v>
      </c>
      <c r="AS60" s="131">
        <v>2564.306</v>
      </c>
      <c r="AT60" s="131">
        <v>52.161000000000001</v>
      </c>
      <c r="AU60" s="132">
        <v>2756.0160000000001</v>
      </c>
      <c r="AV60" s="131">
        <v>2679.9029999999998</v>
      </c>
      <c r="AW60" s="131">
        <v>60.512999999999998</v>
      </c>
      <c r="AX60" s="131">
        <v>67.808999999999997</v>
      </c>
      <c r="AY60" s="131">
        <v>63.962000000000003</v>
      </c>
      <c r="AZ60" s="132">
        <v>2872.1869999999999</v>
      </c>
      <c r="BA60" s="131">
        <v>76.480999999999995</v>
      </c>
      <c r="BB60" s="131">
        <v>84.694000000000003</v>
      </c>
      <c r="BC60" s="131">
        <v>91.147999999999996</v>
      </c>
      <c r="BD60" s="131">
        <v>85.772000000000006</v>
      </c>
      <c r="BE60" s="132">
        <v>338.09500000000003</v>
      </c>
      <c r="BF60" s="131">
        <v>86.334999999999994</v>
      </c>
    </row>
    <row r="61" spans="1:58" s="57" customFormat="1">
      <c r="A61" s="337"/>
      <c r="B61" s="335"/>
      <c r="C61" s="131"/>
      <c r="D61" s="131"/>
      <c r="E61" s="131"/>
      <c r="F61" s="131"/>
      <c r="G61" s="132"/>
      <c r="H61" s="131"/>
      <c r="I61" s="131"/>
      <c r="J61" s="131"/>
      <c r="K61" s="131"/>
      <c r="L61" s="132"/>
      <c r="M61" s="131"/>
      <c r="N61" s="131"/>
      <c r="O61" s="131"/>
      <c r="P61" s="131"/>
      <c r="Q61" s="132"/>
      <c r="R61" s="131"/>
      <c r="S61" s="131"/>
      <c r="T61" s="131"/>
      <c r="U61" s="131"/>
      <c r="V61" s="132"/>
      <c r="W61" s="131"/>
      <c r="X61" s="357"/>
      <c r="Y61" s="357"/>
      <c r="Z61" s="357"/>
      <c r="AA61" s="132"/>
      <c r="AB61" s="131"/>
      <c r="AC61" s="131"/>
      <c r="AD61" s="131"/>
      <c r="AE61" s="131"/>
      <c r="AF61" s="132"/>
      <c r="AG61" s="131"/>
      <c r="AH61" s="131"/>
      <c r="AI61" s="131"/>
      <c r="AJ61" s="131"/>
      <c r="AK61" s="132"/>
      <c r="AL61" s="131"/>
      <c r="AM61" s="131"/>
      <c r="AN61" s="131"/>
      <c r="AO61" s="131"/>
      <c r="AP61" s="132"/>
      <c r="AQ61" s="131"/>
      <c r="AR61" s="131"/>
      <c r="AS61" s="131"/>
      <c r="AT61" s="131"/>
      <c r="AU61" s="132"/>
      <c r="AV61" s="131"/>
      <c r="AW61" s="131"/>
      <c r="AX61" s="131"/>
      <c r="AY61" s="131"/>
      <c r="AZ61" s="132"/>
      <c r="BA61" s="131"/>
      <c r="BB61" s="131"/>
      <c r="BC61" s="131"/>
      <c r="BD61" s="131"/>
      <c r="BE61" s="132"/>
      <c r="BF61" s="131"/>
    </row>
    <row r="62" spans="1:58">
      <c r="A62" s="360" t="s">
        <v>332</v>
      </c>
      <c r="B62" s="353"/>
      <c r="C62" s="158"/>
      <c r="D62" s="158"/>
      <c r="E62" s="158"/>
      <c r="F62" s="158"/>
      <c r="G62" s="179"/>
      <c r="H62" s="158"/>
      <c r="I62" s="158"/>
      <c r="J62" s="158"/>
      <c r="K62" s="158"/>
      <c r="L62" s="179"/>
      <c r="M62" s="158"/>
      <c r="N62" s="158"/>
      <c r="O62" s="158"/>
      <c r="P62" s="158"/>
      <c r="Q62" s="179"/>
      <c r="R62" s="158"/>
      <c r="S62" s="158"/>
      <c r="T62" s="158"/>
      <c r="U62" s="158"/>
      <c r="V62" s="179"/>
      <c r="W62" s="158"/>
      <c r="X62" s="158"/>
      <c r="Y62" s="158"/>
      <c r="Z62" s="158"/>
      <c r="AA62" s="179"/>
      <c r="AB62" s="158"/>
      <c r="AC62" s="158"/>
      <c r="AD62" s="158"/>
      <c r="AE62" s="158"/>
      <c r="AF62" s="179"/>
      <c r="AG62" s="158"/>
      <c r="AH62" s="158"/>
      <c r="AI62" s="158"/>
      <c r="AJ62" s="158"/>
      <c r="AK62" s="179"/>
      <c r="AL62" s="158"/>
      <c r="AM62" s="158"/>
      <c r="AN62" s="158"/>
      <c r="AO62" s="158"/>
      <c r="AP62" s="179"/>
      <c r="AQ62" s="158"/>
      <c r="AR62" s="158"/>
      <c r="AS62" s="158"/>
      <c r="AT62" s="158"/>
      <c r="AU62" s="179"/>
      <c r="AV62" s="158"/>
      <c r="AW62" s="158"/>
      <c r="AX62" s="158"/>
      <c r="AY62" s="158"/>
      <c r="AZ62" s="179"/>
      <c r="BA62" s="158"/>
      <c r="BB62" s="158"/>
      <c r="BC62" s="158"/>
      <c r="BD62" s="158"/>
      <c r="BE62" s="179"/>
      <c r="BF62" s="158"/>
    </row>
    <row r="63" spans="1:58" s="66" customFormat="1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</row>
    <row r="64" spans="1:58" s="69" customFormat="1" ht="12.75">
      <c r="A64" s="324"/>
      <c r="B64" s="325"/>
      <c r="C64" s="105" t="s">
        <v>8</v>
      </c>
      <c r="D64" s="105" t="s">
        <v>9</v>
      </c>
      <c r="E64" s="105" t="s">
        <v>10</v>
      </c>
      <c r="F64" s="105" t="s">
        <v>11</v>
      </c>
      <c r="G64" s="104">
        <v>2009</v>
      </c>
      <c r="H64" s="105" t="s">
        <v>93</v>
      </c>
      <c r="I64" s="105" t="s">
        <v>95</v>
      </c>
      <c r="J64" s="105" t="s">
        <v>96</v>
      </c>
      <c r="K64" s="105" t="s">
        <v>97</v>
      </c>
      <c r="L64" s="104">
        <v>2010</v>
      </c>
      <c r="M64" s="105" t="s">
        <v>124</v>
      </c>
      <c r="N64" s="105" t="s">
        <v>125</v>
      </c>
      <c r="O64" s="105" t="s">
        <v>126</v>
      </c>
      <c r="P64" s="105" t="s">
        <v>127</v>
      </c>
      <c r="Q64" s="104">
        <v>2011</v>
      </c>
      <c r="R64" s="105" t="s">
        <v>217</v>
      </c>
      <c r="S64" s="105" t="s">
        <v>218</v>
      </c>
      <c r="T64" s="105" t="s">
        <v>219</v>
      </c>
      <c r="U64" s="105" t="s">
        <v>220</v>
      </c>
      <c r="V64" s="104">
        <v>2012</v>
      </c>
      <c r="W64" s="105" t="s">
        <v>232</v>
      </c>
      <c r="X64" s="105" t="s">
        <v>291</v>
      </c>
      <c r="Y64" s="105" t="s">
        <v>300</v>
      </c>
      <c r="Z64" s="105" t="s">
        <v>302</v>
      </c>
      <c r="AA64" s="104">
        <v>2013</v>
      </c>
      <c r="AB64" s="105" t="s">
        <v>305</v>
      </c>
      <c r="AC64" s="105" t="s">
        <v>306</v>
      </c>
      <c r="AD64" s="105" t="s">
        <v>307</v>
      </c>
      <c r="AE64" s="105" t="s">
        <v>308</v>
      </c>
      <c r="AF64" s="104">
        <v>2014</v>
      </c>
      <c r="AG64" s="105" t="s">
        <v>312</v>
      </c>
      <c r="AH64" s="105" t="s">
        <v>314</v>
      </c>
      <c r="AI64" s="105" t="s">
        <v>316</v>
      </c>
      <c r="AJ64" s="105" t="s">
        <v>326</v>
      </c>
      <c r="AK64" s="104">
        <v>2015</v>
      </c>
      <c r="AL64" s="105" t="s">
        <v>341</v>
      </c>
      <c r="AM64" s="105" t="s">
        <v>346</v>
      </c>
      <c r="AN64" s="105" t="s">
        <v>347</v>
      </c>
      <c r="AO64" s="105" t="s">
        <v>362</v>
      </c>
      <c r="AP64" s="104">
        <v>2016</v>
      </c>
      <c r="AQ64" s="105" t="s">
        <v>365</v>
      </c>
      <c r="AR64" s="105" t="s">
        <v>374</v>
      </c>
      <c r="AS64" s="105" t="s">
        <v>375</v>
      </c>
      <c r="AT64" s="105" t="s">
        <v>376</v>
      </c>
      <c r="AU64" s="104">
        <v>2017</v>
      </c>
      <c r="AV64" s="361" t="s">
        <v>397</v>
      </c>
      <c r="AW64" s="361" t="s">
        <v>405</v>
      </c>
      <c r="AX64" s="361" t="s">
        <v>412</v>
      </c>
      <c r="AY64" s="361" t="s">
        <v>414</v>
      </c>
      <c r="AZ64" s="104">
        <v>2018</v>
      </c>
      <c r="BA64" s="361" t="s">
        <v>490</v>
      </c>
      <c r="BB64" s="361" t="s">
        <v>491</v>
      </c>
      <c r="BC64" s="361" t="s">
        <v>493</v>
      </c>
      <c r="BD64" s="361" t="s">
        <v>546</v>
      </c>
      <c r="BE64" s="104">
        <v>2019</v>
      </c>
      <c r="BF64" s="361" t="s">
        <v>555</v>
      </c>
    </row>
    <row r="65" spans="1:58" s="70" customFormat="1" hidden="1">
      <c r="A65" s="362"/>
      <c r="B65" s="83"/>
      <c r="C65" s="109"/>
      <c r="D65" s="109"/>
      <c r="E65" s="109"/>
      <c r="F65" s="109"/>
      <c r="G65" s="108"/>
      <c r="H65" s="109"/>
      <c r="I65" s="109"/>
      <c r="J65" s="109"/>
      <c r="K65" s="109"/>
      <c r="L65" s="108"/>
      <c r="M65" s="109"/>
      <c r="N65" s="109"/>
      <c r="O65" s="109"/>
      <c r="P65" s="109"/>
      <c r="Q65" s="108"/>
      <c r="R65" s="109"/>
      <c r="S65" s="109"/>
      <c r="T65" s="109"/>
      <c r="U65" s="109"/>
      <c r="V65" s="108"/>
      <c r="W65" s="109"/>
      <c r="X65" s="109"/>
      <c r="Y65" s="109"/>
      <c r="Z65" s="109"/>
      <c r="AA65" s="108"/>
      <c r="AB65" s="109"/>
      <c r="AC65" s="109"/>
      <c r="AD65" s="109"/>
      <c r="AE65" s="109"/>
      <c r="AF65" s="108"/>
      <c r="AG65" s="109"/>
      <c r="AH65" s="109"/>
      <c r="AI65" s="109"/>
      <c r="AJ65" s="109"/>
      <c r="AK65" s="108"/>
      <c r="AL65" s="109"/>
      <c r="AM65" s="109"/>
      <c r="AN65" s="109"/>
      <c r="AO65" s="109"/>
      <c r="AP65" s="108"/>
      <c r="AQ65" s="109"/>
      <c r="AR65" s="109"/>
      <c r="AS65" s="109"/>
      <c r="AT65" s="109"/>
      <c r="AU65" s="108"/>
      <c r="AV65" s="109"/>
      <c r="AW65" s="109"/>
      <c r="AX65" s="109"/>
      <c r="AY65" s="109"/>
      <c r="AZ65" s="108"/>
      <c r="BA65" s="109"/>
      <c r="BB65" s="109"/>
      <c r="BC65" s="109"/>
      <c r="BD65" s="109"/>
      <c r="BE65" s="108"/>
      <c r="BF65" s="109"/>
    </row>
    <row r="66" spans="1:58" s="56" customFormat="1">
      <c r="A66" s="332" t="s">
        <v>561</v>
      </c>
      <c r="B66" s="318"/>
      <c r="C66" s="363">
        <v>702.18799999999999</v>
      </c>
      <c r="D66" s="363">
        <v>682.37900000000002</v>
      </c>
      <c r="E66" s="363">
        <v>680.19916641716566</v>
      </c>
      <c r="F66" s="363">
        <v>839.89551333942757</v>
      </c>
      <c r="G66" s="364">
        <v>2904.661679756593</v>
      </c>
      <c r="H66" s="363">
        <v>733.58657834641656</v>
      </c>
      <c r="I66" s="363">
        <v>738.08741410949131</v>
      </c>
      <c r="J66" s="363">
        <v>771.61699999999996</v>
      </c>
      <c r="K66" s="363">
        <v>740.94600000000003</v>
      </c>
      <c r="L66" s="364">
        <v>2984.236992455908</v>
      </c>
      <c r="M66" s="363">
        <v>739.17</v>
      </c>
      <c r="N66" s="363">
        <v>742.03300000000002</v>
      </c>
      <c r="O66" s="363">
        <v>991.37800000000004</v>
      </c>
      <c r="P66" s="363">
        <v>1039.8390590717299</v>
      </c>
      <c r="Q66" s="364">
        <v>3512.4200590717301</v>
      </c>
      <c r="R66" s="363">
        <v>1381.097</v>
      </c>
      <c r="S66" s="363">
        <v>1474.7719999999999</v>
      </c>
      <c r="T66" s="363">
        <v>1590.4649999999999</v>
      </c>
      <c r="U66" s="363">
        <v>1386.05</v>
      </c>
      <c r="V66" s="364">
        <v>5832.384</v>
      </c>
      <c r="W66" s="363">
        <v>1384.4780000000001</v>
      </c>
      <c r="X66" s="363">
        <v>1496.634</v>
      </c>
      <c r="Y66" s="363">
        <v>1475.652</v>
      </c>
      <c r="Z66" s="363">
        <v>1120.9570000000001</v>
      </c>
      <c r="AA66" s="364">
        <v>5476.8680000000004</v>
      </c>
      <c r="AB66" s="363">
        <v>1136.662</v>
      </c>
      <c r="AC66" s="363">
        <v>1168.0920000000001</v>
      </c>
      <c r="AD66" s="363">
        <v>1248.442</v>
      </c>
      <c r="AE66" s="363">
        <v>1130.8230000000001</v>
      </c>
      <c r="AF66" s="364">
        <v>4684.0190000000002</v>
      </c>
      <c r="AG66" s="363">
        <v>1136.4970000000001</v>
      </c>
      <c r="AH66" s="363">
        <v>1169.3683333332999</v>
      </c>
      <c r="AI66" s="363">
        <v>1135.096</v>
      </c>
      <c r="AJ66" s="363">
        <v>1033.7729999999999</v>
      </c>
      <c r="AK66" s="364">
        <v>4474.7343333333001</v>
      </c>
      <c r="AL66" s="363">
        <v>1038.79</v>
      </c>
      <c r="AM66" s="363">
        <v>1071.473</v>
      </c>
      <c r="AN66" s="363">
        <v>1080.3720000000001</v>
      </c>
      <c r="AO66" s="363">
        <v>1037.7650000000001</v>
      </c>
      <c r="AP66" s="364">
        <v>4228.4000000000005</v>
      </c>
      <c r="AQ66" s="363">
        <v>1089.7670000000001</v>
      </c>
      <c r="AR66" s="363">
        <v>1091.182</v>
      </c>
      <c r="AS66" s="363">
        <v>1130.9690000000001</v>
      </c>
      <c r="AT66" s="363">
        <v>1051.6420000000001</v>
      </c>
      <c r="AU66" s="364">
        <v>4363.5600000000004</v>
      </c>
      <c r="AV66" s="363">
        <v>1132.0319999999999</v>
      </c>
      <c r="AW66" s="363">
        <v>1238.6669999999999</v>
      </c>
      <c r="AX66" s="363">
        <v>1256.5360000000001</v>
      </c>
      <c r="AY66" s="363">
        <v>1229.3779888503025</v>
      </c>
      <c r="AZ66" s="364">
        <v>4856.6129888503019</v>
      </c>
      <c r="BA66" s="363">
        <v>1240.4670000000001</v>
      </c>
      <c r="BB66" s="363">
        <v>1303.2850000000001</v>
      </c>
      <c r="BC66" s="363">
        <v>1348.2539999999999</v>
      </c>
      <c r="BD66" s="363">
        <v>1271.4690000000001</v>
      </c>
      <c r="BE66" s="364">
        <v>5163.4750000000004</v>
      </c>
      <c r="BF66" s="363">
        <v>1167.9739999999999</v>
      </c>
    </row>
    <row r="67" spans="1:58">
      <c r="A67" s="332" t="s">
        <v>393</v>
      </c>
      <c r="B67" s="174"/>
      <c r="C67" s="365">
        <v>933</v>
      </c>
      <c r="D67" s="365">
        <v>1079</v>
      </c>
      <c r="E67" s="365">
        <v>1208</v>
      </c>
      <c r="F67" s="365">
        <v>1514</v>
      </c>
      <c r="G67" s="366">
        <v>4.734</v>
      </c>
      <c r="H67" s="367">
        <v>1.1850000000000001</v>
      </c>
      <c r="I67" s="367">
        <v>1.3879999999999999</v>
      </c>
      <c r="J67" s="367">
        <v>1.59</v>
      </c>
      <c r="K67" s="367">
        <v>1.734</v>
      </c>
      <c r="L67" s="368">
        <v>5.8970000000000002</v>
      </c>
      <c r="M67" s="367">
        <v>1.381</v>
      </c>
      <c r="N67" s="367">
        <v>1.605</v>
      </c>
      <c r="O67" s="367">
        <v>1.88</v>
      </c>
      <c r="P67" s="367">
        <v>2.1989999999999998</v>
      </c>
      <c r="Q67" s="368">
        <v>7.0649999999999995</v>
      </c>
      <c r="R67" s="367">
        <v>1.6819999999999999</v>
      </c>
      <c r="S67" s="367">
        <v>1.9119999999999999</v>
      </c>
      <c r="T67" s="367">
        <v>2.0790000000000002</v>
      </c>
      <c r="U67" s="367">
        <v>2.3250000000000002</v>
      </c>
      <c r="V67" s="368">
        <v>7.9980000000000002</v>
      </c>
      <c r="W67" s="367">
        <v>1.575</v>
      </c>
      <c r="X67" s="367">
        <v>1.91</v>
      </c>
      <c r="Y67" s="367">
        <v>2.391</v>
      </c>
      <c r="Z67" s="367">
        <v>2.4670000000000001</v>
      </c>
      <c r="AA67" s="368">
        <v>8.343</v>
      </c>
      <c r="AB67" s="367">
        <v>1.9330000000000001</v>
      </c>
      <c r="AC67" s="367">
        <v>1.96</v>
      </c>
      <c r="AD67" s="367">
        <v>2.431</v>
      </c>
      <c r="AE67" s="367">
        <v>2.589</v>
      </c>
      <c r="AF67" s="368">
        <v>8.9130000000000003</v>
      </c>
      <c r="AG67" s="367">
        <v>2.2400000000000002</v>
      </c>
      <c r="AH67" s="367">
        <v>2.177</v>
      </c>
      <c r="AI67" s="367">
        <v>3.28</v>
      </c>
      <c r="AJ67" s="367">
        <v>3.3769999999999998</v>
      </c>
      <c r="AK67" s="368">
        <v>11.073999999999998</v>
      </c>
      <c r="AL67" s="367">
        <v>3.0190000000000001</v>
      </c>
      <c r="AM67" s="367">
        <v>3.343</v>
      </c>
      <c r="AN67" s="367">
        <v>3.6040000000000001</v>
      </c>
      <c r="AO67" s="367">
        <v>3.4889999999999999</v>
      </c>
      <c r="AP67" s="366">
        <v>13.455000000000002</v>
      </c>
      <c r="AQ67" s="369">
        <v>3.2919999999999998</v>
      </c>
      <c r="AR67" s="369">
        <v>3.173</v>
      </c>
      <c r="AS67" s="369">
        <v>3.66</v>
      </c>
      <c r="AT67" s="367">
        <v>3.56</v>
      </c>
      <c r="AU67" s="366">
        <v>13.685</v>
      </c>
      <c r="AV67" s="367">
        <v>3.5950000000000002</v>
      </c>
      <c r="AW67" s="367">
        <v>3.4780000000000002</v>
      </c>
      <c r="AX67" s="367">
        <v>3.6579999999999999</v>
      </c>
      <c r="AY67" s="367">
        <v>3.7029999999999998</v>
      </c>
      <c r="AZ67" s="366">
        <v>14.433999999999999</v>
      </c>
      <c r="BA67" s="367">
        <v>3.4409999999999998</v>
      </c>
      <c r="BB67" s="367">
        <v>3.468</v>
      </c>
      <c r="BC67" s="367">
        <v>3.7719999999999998</v>
      </c>
      <c r="BD67" s="367">
        <v>3.9079999999999999</v>
      </c>
      <c r="BE67" s="366">
        <v>14.589</v>
      </c>
      <c r="BF67" s="367">
        <v>3.3940000000000001</v>
      </c>
    </row>
    <row r="68" spans="1:58" s="57" customFormat="1">
      <c r="A68" s="332" t="s">
        <v>100</v>
      </c>
      <c r="B68" s="165"/>
      <c r="C68" s="365">
        <v>0</v>
      </c>
      <c r="D68" s="365">
        <v>0</v>
      </c>
      <c r="E68" s="365">
        <v>0</v>
      </c>
      <c r="F68" s="365">
        <v>8360</v>
      </c>
      <c r="G68" s="370">
        <v>2090</v>
      </c>
      <c r="H68" s="365">
        <v>12968</v>
      </c>
      <c r="I68" s="365">
        <v>24462</v>
      </c>
      <c r="J68" s="365">
        <v>26989</v>
      </c>
      <c r="K68" s="365">
        <v>29260</v>
      </c>
      <c r="L68" s="370">
        <v>23419.75</v>
      </c>
      <c r="M68" s="365">
        <v>32985</v>
      </c>
      <c r="N68" s="365">
        <v>38378</v>
      </c>
      <c r="O68" s="365">
        <v>45956</v>
      </c>
      <c r="P68" s="365">
        <v>47247</v>
      </c>
      <c r="Q68" s="370">
        <v>41141.5</v>
      </c>
      <c r="R68" s="365">
        <v>47495</v>
      </c>
      <c r="S68" s="365">
        <v>47495</v>
      </c>
      <c r="T68" s="365">
        <v>47495</v>
      </c>
      <c r="U68" s="365">
        <v>47530</v>
      </c>
      <c r="V68" s="370">
        <v>47503.75</v>
      </c>
      <c r="W68" s="365">
        <v>47577</v>
      </c>
      <c r="X68" s="371">
        <v>47625</v>
      </c>
      <c r="Y68" s="371">
        <v>0</v>
      </c>
      <c r="Z68" s="371">
        <v>0</v>
      </c>
      <c r="AA68" s="370">
        <v>23800.5</v>
      </c>
      <c r="AB68" s="365">
        <v>0</v>
      </c>
      <c r="AC68" s="365">
        <v>0</v>
      </c>
      <c r="AD68" s="365">
        <v>0</v>
      </c>
      <c r="AE68" s="365">
        <v>0</v>
      </c>
      <c r="AF68" s="370">
        <v>0</v>
      </c>
      <c r="AG68" s="365">
        <v>0</v>
      </c>
      <c r="AH68" s="372">
        <v>0</v>
      </c>
      <c r="AI68" s="372">
        <v>0</v>
      </c>
      <c r="AJ68" s="372">
        <v>0</v>
      </c>
      <c r="AK68" s="370">
        <v>0</v>
      </c>
      <c r="AL68" s="372">
        <v>0</v>
      </c>
      <c r="AM68" s="372">
        <v>1</v>
      </c>
      <c r="AN68" s="372">
        <v>2</v>
      </c>
      <c r="AO68" s="372">
        <v>2</v>
      </c>
      <c r="AP68" s="370">
        <v>5</v>
      </c>
      <c r="AQ68" s="372">
        <v>0</v>
      </c>
      <c r="AR68" s="372">
        <v>0</v>
      </c>
      <c r="AS68" s="372">
        <v>0</v>
      </c>
      <c r="AT68" s="372">
        <v>2</v>
      </c>
      <c r="AU68" s="370">
        <v>2</v>
      </c>
      <c r="AV68" s="372">
        <v>2</v>
      </c>
      <c r="AW68" s="372">
        <v>2</v>
      </c>
      <c r="AX68" s="372">
        <v>2</v>
      </c>
      <c r="AY68" s="372">
        <v>2</v>
      </c>
      <c r="AZ68" s="370">
        <v>8</v>
      </c>
      <c r="BA68" s="372">
        <v>2</v>
      </c>
      <c r="BB68" s="372">
        <v>2</v>
      </c>
      <c r="BC68" s="372">
        <v>3</v>
      </c>
      <c r="BD68" s="372">
        <v>3</v>
      </c>
      <c r="BE68" s="370">
        <v>3</v>
      </c>
      <c r="BF68" s="372">
        <v>3</v>
      </c>
    </row>
    <row r="69" spans="1:58">
      <c r="A69" s="352"/>
      <c r="B69" s="353"/>
      <c r="C69" s="373"/>
      <c r="D69" s="373"/>
      <c r="E69" s="373"/>
      <c r="F69" s="373"/>
      <c r="G69" s="374"/>
      <c r="H69" s="373"/>
      <c r="I69" s="373"/>
      <c r="J69" s="373"/>
      <c r="K69" s="373"/>
      <c r="L69" s="374"/>
      <c r="M69" s="373"/>
      <c r="N69" s="373"/>
      <c r="O69" s="373"/>
      <c r="P69" s="373"/>
      <c r="Q69" s="374"/>
      <c r="R69" s="373"/>
      <c r="S69" s="373"/>
      <c r="T69" s="373"/>
      <c r="U69" s="373"/>
      <c r="V69" s="374"/>
      <c r="W69" s="373"/>
      <c r="X69" s="373"/>
      <c r="Y69" s="373"/>
      <c r="Z69" s="373"/>
      <c r="AA69" s="374"/>
      <c r="AB69" s="373"/>
      <c r="AC69" s="373"/>
      <c r="AD69" s="373"/>
      <c r="AE69" s="373"/>
      <c r="AF69" s="374"/>
      <c r="AG69" s="373"/>
      <c r="AH69" s="373"/>
      <c r="AI69" s="373"/>
      <c r="AJ69" s="373"/>
      <c r="AK69" s="374"/>
      <c r="AL69" s="373"/>
      <c r="AM69" s="373"/>
      <c r="AN69" s="373"/>
      <c r="AO69" s="373"/>
      <c r="AP69" s="374"/>
      <c r="AQ69" s="373"/>
      <c r="AR69" s="373"/>
      <c r="AS69" s="373"/>
      <c r="AT69" s="373"/>
      <c r="AU69" s="374"/>
      <c r="AV69" s="373"/>
      <c r="AW69" s="373"/>
      <c r="AX69" s="373"/>
      <c r="AY69" s="373"/>
      <c r="AZ69" s="374"/>
      <c r="BA69" s="373"/>
      <c r="BB69" s="373"/>
      <c r="BC69" s="373"/>
      <c r="BD69" s="373"/>
      <c r="BE69" s="374"/>
      <c r="BF69" s="373"/>
    </row>
    <row r="70" spans="1:58" s="69" customFormat="1">
      <c r="A70" s="107"/>
      <c r="B70" s="107"/>
      <c r="C70" s="134"/>
      <c r="D70" s="134"/>
      <c r="E70" s="134"/>
      <c r="F70" s="134"/>
      <c r="G70" s="107"/>
      <c r="H70" s="134"/>
      <c r="I70" s="134"/>
      <c r="J70" s="134"/>
      <c r="K70" s="134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</row>
    <row r="71" spans="1:58" s="66" customFormat="1" ht="12.75">
      <c r="A71" s="324"/>
      <c r="B71" s="325"/>
      <c r="C71" s="105" t="s">
        <v>8</v>
      </c>
      <c r="D71" s="105" t="s">
        <v>9</v>
      </c>
      <c r="E71" s="105" t="s">
        <v>10</v>
      </c>
      <c r="F71" s="105" t="s">
        <v>11</v>
      </c>
      <c r="G71" s="104">
        <v>2009</v>
      </c>
      <c r="H71" s="105" t="s">
        <v>93</v>
      </c>
      <c r="I71" s="105" t="s">
        <v>95</v>
      </c>
      <c r="J71" s="105" t="s">
        <v>96</v>
      </c>
      <c r="K71" s="105" t="s">
        <v>97</v>
      </c>
      <c r="L71" s="104">
        <v>2010</v>
      </c>
      <c r="M71" s="105" t="s">
        <v>124</v>
      </c>
      <c r="N71" s="105" t="s">
        <v>125</v>
      </c>
      <c r="O71" s="105" t="s">
        <v>126</v>
      </c>
      <c r="P71" s="105" t="s">
        <v>127</v>
      </c>
      <c r="Q71" s="104">
        <v>2011</v>
      </c>
      <c r="R71" s="105" t="s">
        <v>217</v>
      </c>
      <c r="S71" s="105" t="s">
        <v>218</v>
      </c>
      <c r="T71" s="105" t="s">
        <v>219</v>
      </c>
      <c r="U71" s="105" t="s">
        <v>220</v>
      </c>
      <c r="V71" s="104">
        <v>2012</v>
      </c>
      <c r="W71" s="105" t="s">
        <v>232</v>
      </c>
      <c r="X71" s="105" t="s">
        <v>291</v>
      </c>
      <c r="Y71" s="105" t="s">
        <v>300</v>
      </c>
      <c r="Z71" s="105" t="s">
        <v>302</v>
      </c>
      <c r="AA71" s="104">
        <v>2013</v>
      </c>
      <c r="AB71" s="105" t="s">
        <v>305</v>
      </c>
      <c r="AC71" s="105" t="s">
        <v>306</v>
      </c>
      <c r="AD71" s="105" t="s">
        <v>307</v>
      </c>
      <c r="AE71" s="105" t="s">
        <v>308</v>
      </c>
      <c r="AF71" s="104">
        <v>2014</v>
      </c>
      <c r="AG71" s="105" t="s">
        <v>312</v>
      </c>
      <c r="AH71" s="105" t="s">
        <v>314</v>
      </c>
      <c r="AI71" s="105" t="s">
        <v>316</v>
      </c>
      <c r="AJ71" s="105" t="s">
        <v>326</v>
      </c>
      <c r="AK71" s="104">
        <v>2015</v>
      </c>
      <c r="AL71" s="105" t="s">
        <v>341</v>
      </c>
      <c r="AM71" s="105" t="s">
        <v>346</v>
      </c>
      <c r="AN71" s="105" t="s">
        <v>347</v>
      </c>
      <c r="AO71" s="105" t="s">
        <v>362</v>
      </c>
      <c r="AP71" s="104">
        <v>2016</v>
      </c>
      <c r="AQ71" s="105" t="s">
        <v>365</v>
      </c>
      <c r="AR71" s="105" t="s">
        <v>374</v>
      </c>
      <c r="AS71" s="105" t="s">
        <v>375</v>
      </c>
      <c r="AT71" s="105" t="s">
        <v>376</v>
      </c>
      <c r="AU71" s="104">
        <v>2017</v>
      </c>
      <c r="AV71" s="361" t="s">
        <v>397</v>
      </c>
      <c r="AW71" s="361" t="s">
        <v>405</v>
      </c>
      <c r="AX71" s="361" t="s">
        <v>412</v>
      </c>
      <c r="AY71" s="361" t="s">
        <v>414</v>
      </c>
      <c r="AZ71" s="104">
        <v>2018</v>
      </c>
      <c r="BA71" s="361" t="s">
        <v>490</v>
      </c>
      <c r="BB71" s="361" t="s">
        <v>491</v>
      </c>
      <c r="BC71" s="361" t="s">
        <v>493</v>
      </c>
      <c r="BD71" s="361" t="s">
        <v>546</v>
      </c>
      <c r="BE71" s="104">
        <v>2019</v>
      </c>
      <c r="BF71" s="361" t="s">
        <v>555</v>
      </c>
    </row>
    <row r="72" spans="1:58" s="69" customFormat="1">
      <c r="A72" s="362"/>
      <c r="B72" s="83"/>
      <c r="C72" s="109"/>
      <c r="D72" s="109"/>
      <c r="E72" s="109"/>
      <c r="F72" s="109"/>
      <c r="G72" s="108"/>
      <c r="H72" s="109"/>
      <c r="I72" s="109"/>
      <c r="J72" s="109"/>
      <c r="K72" s="109"/>
      <c r="L72" s="108"/>
      <c r="M72" s="109"/>
      <c r="N72" s="109"/>
      <c r="O72" s="109"/>
      <c r="P72" s="109"/>
      <c r="Q72" s="108"/>
      <c r="R72" s="109"/>
      <c r="S72" s="109"/>
      <c r="T72" s="109"/>
      <c r="U72" s="109"/>
      <c r="V72" s="108"/>
      <c r="W72" s="109"/>
      <c r="X72" s="109"/>
      <c r="Y72" s="109"/>
      <c r="Z72" s="109"/>
      <c r="AA72" s="108"/>
      <c r="AB72" s="109"/>
      <c r="AC72" s="109"/>
      <c r="AD72" s="109"/>
      <c r="AE72" s="109"/>
      <c r="AF72" s="108"/>
      <c r="AG72" s="109"/>
      <c r="AH72" s="109"/>
      <c r="AI72" s="109"/>
      <c r="AJ72" s="109"/>
      <c r="AK72" s="108"/>
      <c r="AL72" s="109"/>
      <c r="AM72" s="109"/>
      <c r="AN72" s="109"/>
      <c r="AO72" s="109"/>
      <c r="AP72" s="108"/>
      <c r="AQ72" s="109"/>
      <c r="AR72" s="109"/>
      <c r="AS72" s="109"/>
      <c r="AT72" s="109"/>
      <c r="AU72" s="108"/>
      <c r="AV72" s="109"/>
      <c r="AW72" s="109"/>
      <c r="AX72" s="109"/>
      <c r="AY72" s="109"/>
      <c r="AZ72" s="108"/>
      <c r="BA72" s="109"/>
      <c r="BB72" s="109"/>
      <c r="BC72" s="109"/>
      <c r="BD72" s="109"/>
      <c r="BE72" s="108"/>
      <c r="BF72" s="109"/>
    </row>
    <row r="73" spans="1:58" s="69" customFormat="1" ht="12.75">
      <c r="A73" s="375" t="s">
        <v>319</v>
      </c>
      <c r="B73" s="174"/>
      <c r="C73" s="376" t="s">
        <v>495</v>
      </c>
      <c r="D73" s="376" t="s">
        <v>495</v>
      </c>
      <c r="E73" s="376" t="s">
        <v>495</v>
      </c>
      <c r="F73" s="376" t="s">
        <v>495</v>
      </c>
      <c r="G73" s="377">
        <v>38.5</v>
      </c>
      <c r="H73" s="378">
        <v>10.100000000000001</v>
      </c>
      <c r="I73" s="378">
        <v>17</v>
      </c>
      <c r="J73" s="378">
        <v>13.7</v>
      </c>
      <c r="K73" s="378">
        <v>19.2</v>
      </c>
      <c r="L73" s="377">
        <v>60</v>
      </c>
      <c r="M73" s="378">
        <v>22.7</v>
      </c>
      <c r="N73" s="378">
        <v>35.799999999999997</v>
      </c>
      <c r="O73" s="378">
        <v>40.200000000000003</v>
      </c>
      <c r="P73" s="378">
        <v>83.399999999999991</v>
      </c>
      <c r="Q73" s="377">
        <v>182.1</v>
      </c>
      <c r="R73" s="378">
        <v>61.593400000000003</v>
      </c>
      <c r="S73" s="378">
        <v>35.858599999999996</v>
      </c>
      <c r="T73" s="378">
        <v>33.015999999999998</v>
      </c>
      <c r="U73" s="378">
        <v>32.377000000000002</v>
      </c>
      <c r="V73" s="377">
        <v>162.845</v>
      </c>
      <c r="W73" s="378">
        <v>31.916</v>
      </c>
      <c r="X73" s="379">
        <v>24.65</v>
      </c>
      <c r="Y73" s="379">
        <v>27.164000000000001</v>
      </c>
      <c r="Z73" s="379">
        <v>64.326000000000022</v>
      </c>
      <c r="AA73" s="377">
        <v>148.05600000000004</v>
      </c>
      <c r="AB73" s="378">
        <v>31.95</v>
      </c>
      <c r="AC73" s="378">
        <v>20.516000000000002</v>
      </c>
      <c r="AD73" s="378">
        <v>24.626399700000004</v>
      </c>
      <c r="AE73" s="378">
        <v>40.804000000000002</v>
      </c>
      <c r="AF73" s="377">
        <v>117.8963997</v>
      </c>
      <c r="AG73" s="378">
        <v>17.227999999999991</v>
      </c>
      <c r="AH73" s="378">
        <v>22.710374949999999</v>
      </c>
      <c r="AI73" s="380">
        <v>30.448999999999796</v>
      </c>
      <c r="AJ73" s="380">
        <v>41.310286590000004</v>
      </c>
      <c r="AK73" s="377">
        <v>111.69766153999979</v>
      </c>
      <c r="AL73" s="380">
        <v>25.105000169999993</v>
      </c>
      <c r="AM73" s="380">
        <v>35.301000316772488</v>
      </c>
      <c r="AN73" s="380">
        <v>33.610016019999989</v>
      </c>
      <c r="AO73" s="380">
        <v>89.967016786000016</v>
      </c>
      <c r="AP73" s="377">
        <v>183.98303329277249</v>
      </c>
      <c r="AQ73" s="380">
        <v>56.281615388377276</v>
      </c>
      <c r="AR73" s="380">
        <v>67.893870379999996</v>
      </c>
      <c r="AS73" s="380">
        <v>70.295373891159059</v>
      </c>
      <c r="AT73" s="380">
        <v>101.12051922999987</v>
      </c>
      <c r="AU73" s="377">
        <v>295.5913788895362</v>
      </c>
      <c r="AV73" s="380">
        <v>32.53516673</v>
      </c>
      <c r="AW73" s="380">
        <v>52.95537325999998</v>
      </c>
      <c r="AX73" s="380">
        <v>96.930131469999992</v>
      </c>
      <c r="AY73" s="380">
        <v>141.38313109000003</v>
      </c>
      <c r="AZ73" s="377">
        <v>323.80380255</v>
      </c>
      <c r="BA73" s="380">
        <v>48.051000000000002</v>
      </c>
      <c r="BB73" s="380">
        <v>41.659000000000006</v>
      </c>
      <c r="BC73" s="380">
        <v>40.364792800000011</v>
      </c>
      <c r="BD73" s="380">
        <v>77.782444999999996</v>
      </c>
      <c r="BE73" s="377">
        <v>207.85723780000004</v>
      </c>
      <c r="BF73" s="380">
        <v>40.69871887</v>
      </c>
    </row>
    <row r="74" spans="1:58" s="56" customFormat="1">
      <c r="A74" s="381"/>
      <c r="B74" s="318"/>
      <c r="C74" s="327"/>
      <c r="D74" s="327"/>
      <c r="E74" s="327"/>
      <c r="F74" s="327"/>
      <c r="G74" s="328"/>
      <c r="H74" s="327"/>
      <c r="I74" s="327"/>
      <c r="J74" s="327"/>
      <c r="K74" s="327"/>
      <c r="L74" s="328"/>
      <c r="M74" s="327"/>
      <c r="N74" s="327"/>
      <c r="O74" s="327"/>
      <c r="P74" s="327"/>
      <c r="Q74" s="328"/>
      <c r="R74" s="327"/>
      <c r="S74" s="327"/>
      <c r="T74" s="327"/>
      <c r="U74" s="327"/>
      <c r="V74" s="328"/>
      <c r="W74" s="327"/>
      <c r="X74" s="327"/>
      <c r="Y74" s="327"/>
      <c r="Z74" s="327"/>
      <c r="AA74" s="328"/>
      <c r="AB74" s="327"/>
      <c r="AC74" s="327"/>
      <c r="AD74" s="327"/>
      <c r="AE74" s="327"/>
      <c r="AF74" s="328"/>
      <c r="AG74" s="327"/>
      <c r="AH74" s="327"/>
      <c r="AI74" s="327"/>
      <c r="AJ74" s="327"/>
      <c r="AK74" s="328"/>
      <c r="AL74" s="327"/>
      <c r="AM74" s="327"/>
      <c r="AN74" s="327"/>
      <c r="AO74" s="327"/>
      <c r="AP74" s="328"/>
      <c r="AQ74" s="327"/>
      <c r="AR74" s="327"/>
      <c r="AS74" s="327"/>
      <c r="AT74" s="327"/>
      <c r="AU74" s="328"/>
      <c r="AV74" s="327"/>
      <c r="AW74" s="327"/>
      <c r="AX74" s="327"/>
      <c r="AY74" s="327"/>
      <c r="AZ74" s="328"/>
      <c r="BA74" s="327"/>
      <c r="BB74" s="327"/>
      <c r="BC74" s="327"/>
      <c r="BD74" s="327"/>
      <c r="BE74" s="328"/>
      <c r="BF74" s="327"/>
    </row>
    <row r="75" spans="1:58" s="56" customFormat="1" ht="12.75">
      <c r="A75" s="375" t="s">
        <v>253</v>
      </c>
      <c r="B75" s="174"/>
      <c r="C75" s="382">
        <v>51325.42</v>
      </c>
      <c r="D75" s="382">
        <v>51485.420000000006</v>
      </c>
      <c r="E75" s="382">
        <v>50864.93</v>
      </c>
      <c r="F75" s="382">
        <v>54494.3</v>
      </c>
      <c r="G75" s="383">
        <v>54494.3</v>
      </c>
      <c r="H75" s="382">
        <v>53366.780000000006</v>
      </c>
      <c r="I75" s="382">
        <v>53643.780000000006</v>
      </c>
      <c r="J75" s="382">
        <v>53495.780000000006</v>
      </c>
      <c r="K75" s="382">
        <v>54305.780000000006</v>
      </c>
      <c r="L75" s="383">
        <v>54305.780000000006</v>
      </c>
      <c r="M75" s="382">
        <v>56707.290000000008</v>
      </c>
      <c r="N75" s="382">
        <v>59536.280000000006</v>
      </c>
      <c r="O75" s="382">
        <v>90283.79</v>
      </c>
      <c r="P75" s="382">
        <v>99592.39</v>
      </c>
      <c r="Q75" s="383">
        <v>99592.39</v>
      </c>
      <c r="R75" s="382">
        <v>98808.78</v>
      </c>
      <c r="S75" s="382">
        <v>98296.78</v>
      </c>
      <c r="T75" s="382">
        <v>97975.78</v>
      </c>
      <c r="U75" s="382">
        <v>98485.78</v>
      </c>
      <c r="V75" s="383">
        <v>98485.78</v>
      </c>
      <c r="W75" s="382">
        <v>99556.78</v>
      </c>
      <c r="X75" s="384">
        <v>99025.78</v>
      </c>
      <c r="Y75" s="384">
        <v>100382</v>
      </c>
      <c r="Z75" s="384">
        <v>98135.421000000002</v>
      </c>
      <c r="AA75" s="383">
        <v>98135.421000000002</v>
      </c>
      <c r="AB75" s="382">
        <v>104293</v>
      </c>
      <c r="AC75" s="382">
        <v>106602.3</v>
      </c>
      <c r="AD75" s="382">
        <v>105993.86</v>
      </c>
      <c r="AE75" s="382">
        <v>107381.97</v>
      </c>
      <c r="AF75" s="383">
        <v>107381.97</v>
      </c>
      <c r="AG75" s="382">
        <v>106692.97</v>
      </c>
      <c r="AH75" s="382">
        <v>106478.63</v>
      </c>
      <c r="AI75" s="385">
        <v>106305.63</v>
      </c>
      <c r="AJ75" s="385">
        <v>102112.961</v>
      </c>
      <c r="AK75" s="383">
        <v>102112.961</v>
      </c>
      <c r="AL75" s="385">
        <v>101054.11099999999</v>
      </c>
      <c r="AM75" s="385">
        <v>100229.11099999999</v>
      </c>
      <c r="AN75" s="385">
        <v>100229.11099999999</v>
      </c>
      <c r="AO75" s="385">
        <v>100549</v>
      </c>
      <c r="AP75" s="383">
        <v>100549</v>
      </c>
      <c r="AQ75" s="385">
        <v>100819.171</v>
      </c>
      <c r="AR75" s="385">
        <v>103197.361</v>
      </c>
      <c r="AS75" s="385">
        <v>106851.80100000001</v>
      </c>
      <c r="AT75" s="385">
        <v>110047.861</v>
      </c>
      <c r="AU75" s="383">
        <v>110047.861</v>
      </c>
      <c r="AV75" s="385">
        <v>112024.66099999999</v>
      </c>
      <c r="AW75" s="385">
        <v>116806.871</v>
      </c>
      <c r="AX75" s="385">
        <v>119274.951</v>
      </c>
      <c r="AY75" s="385">
        <v>122971.951</v>
      </c>
      <c r="AZ75" s="383">
        <v>122971.951</v>
      </c>
      <c r="BA75" s="385">
        <v>122808.951</v>
      </c>
      <c r="BB75" s="385">
        <v>122808.951</v>
      </c>
      <c r="BC75" s="385">
        <v>130649.751</v>
      </c>
      <c r="BD75" s="385">
        <v>131914.951</v>
      </c>
      <c r="BE75" s="383">
        <v>131914.951</v>
      </c>
      <c r="BF75" s="385">
        <v>134913.201</v>
      </c>
    </row>
    <row r="76" spans="1:58" s="69" customFormat="1">
      <c r="A76" s="386"/>
      <c r="B76" s="174"/>
      <c r="C76" s="365"/>
      <c r="D76" s="365"/>
      <c r="E76" s="365"/>
      <c r="F76" s="365"/>
      <c r="G76" s="370"/>
      <c r="H76" s="365"/>
      <c r="I76" s="365"/>
      <c r="J76" s="365"/>
      <c r="K76" s="365"/>
      <c r="L76" s="370"/>
      <c r="M76" s="365"/>
      <c r="N76" s="365"/>
      <c r="O76" s="365"/>
      <c r="P76" s="365"/>
      <c r="Q76" s="370"/>
      <c r="R76" s="365"/>
      <c r="S76" s="365"/>
      <c r="T76" s="365"/>
      <c r="U76" s="365"/>
      <c r="V76" s="370"/>
      <c r="W76" s="365"/>
      <c r="X76" s="371"/>
      <c r="Y76" s="371"/>
      <c r="Z76" s="371"/>
      <c r="AA76" s="370"/>
      <c r="AB76" s="365"/>
      <c r="AC76" s="365"/>
      <c r="AD76" s="365"/>
      <c r="AE76" s="365"/>
      <c r="AF76" s="370"/>
      <c r="AG76" s="365"/>
      <c r="AH76" s="365"/>
      <c r="AI76" s="372"/>
      <c r="AJ76" s="372"/>
      <c r="AK76" s="370"/>
      <c r="AL76" s="372"/>
      <c r="AM76" s="372"/>
      <c r="AN76" s="372"/>
      <c r="AO76" s="372"/>
      <c r="AP76" s="370"/>
      <c r="AQ76" s="372"/>
      <c r="AR76" s="372"/>
      <c r="AS76" s="372"/>
      <c r="AT76" s="372"/>
      <c r="AU76" s="370"/>
      <c r="AV76" s="372"/>
      <c r="AW76" s="372"/>
      <c r="AX76" s="372"/>
      <c r="AY76" s="372"/>
      <c r="AZ76" s="370"/>
      <c r="BA76" s="372"/>
      <c r="BB76" s="372"/>
      <c r="BC76" s="372"/>
      <c r="BD76" s="372"/>
      <c r="BE76" s="370"/>
      <c r="BF76" s="372"/>
    </row>
    <row r="77" spans="1:58" s="69" customFormat="1">
      <c r="A77" s="349" t="s">
        <v>333</v>
      </c>
      <c r="B77" s="335"/>
      <c r="C77" s="387"/>
      <c r="D77" s="387"/>
      <c r="E77" s="387"/>
      <c r="F77" s="387"/>
      <c r="G77" s="388"/>
      <c r="H77" s="387"/>
      <c r="I77" s="387"/>
      <c r="J77" s="387"/>
      <c r="K77" s="387"/>
      <c r="L77" s="388"/>
      <c r="M77" s="387"/>
      <c r="N77" s="387"/>
      <c r="O77" s="387"/>
      <c r="P77" s="387"/>
      <c r="Q77" s="388"/>
      <c r="R77" s="387"/>
      <c r="S77" s="387"/>
      <c r="T77" s="387"/>
      <c r="U77" s="387"/>
      <c r="V77" s="388"/>
      <c r="W77" s="387"/>
      <c r="X77" s="389"/>
      <c r="Y77" s="389"/>
      <c r="Z77" s="389"/>
      <c r="AA77" s="388"/>
      <c r="AB77" s="387">
        <v>38549</v>
      </c>
      <c r="AC77" s="387">
        <v>41395.300000000003</v>
      </c>
      <c r="AD77" s="387">
        <v>41395.300000000003</v>
      </c>
      <c r="AE77" s="387">
        <v>41395.339999999997</v>
      </c>
      <c r="AF77" s="388">
        <v>41395.339999999997</v>
      </c>
      <c r="AG77" s="387">
        <v>41395.339999999997</v>
      </c>
      <c r="AH77" s="387">
        <v>41935</v>
      </c>
      <c r="AI77" s="390">
        <v>41935</v>
      </c>
      <c r="AJ77" s="390">
        <v>42286.84</v>
      </c>
      <c r="AK77" s="388">
        <v>42286.84</v>
      </c>
      <c r="AL77" s="390">
        <v>43117.84</v>
      </c>
      <c r="AM77" s="390">
        <v>43117.84</v>
      </c>
      <c r="AN77" s="390">
        <v>43117.84</v>
      </c>
      <c r="AO77" s="390">
        <v>43224</v>
      </c>
      <c r="AP77" s="388">
        <v>43224</v>
      </c>
      <c r="AQ77" s="390">
        <v>43664.38</v>
      </c>
      <c r="AR77" s="390">
        <v>45856.39</v>
      </c>
      <c r="AS77" s="390">
        <v>48224.31</v>
      </c>
      <c r="AT77" s="390">
        <v>48905.31</v>
      </c>
      <c r="AU77" s="388">
        <v>48905.31</v>
      </c>
      <c r="AV77" s="390">
        <v>49492.31</v>
      </c>
      <c r="AW77" s="390">
        <v>49492.31</v>
      </c>
      <c r="AX77" s="390">
        <v>49492.31</v>
      </c>
      <c r="AY77" s="390">
        <v>49492.31</v>
      </c>
      <c r="AZ77" s="388">
        <v>49492.31</v>
      </c>
      <c r="BA77" s="390">
        <v>49492.31</v>
      </c>
      <c r="BB77" s="390">
        <v>49492.31</v>
      </c>
      <c r="BC77" s="390">
        <v>49492.31</v>
      </c>
      <c r="BD77" s="390">
        <v>49492.31</v>
      </c>
      <c r="BE77" s="388">
        <v>49492.31</v>
      </c>
      <c r="BF77" s="390">
        <v>49492.31</v>
      </c>
    </row>
    <row r="78" spans="1:58" s="69" customFormat="1">
      <c r="A78" s="349" t="s">
        <v>334</v>
      </c>
      <c r="B78" s="335"/>
      <c r="C78" s="387"/>
      <c r="D78" s="387"/>
      <c r="E78" s="387"/>
      <c r="F78" s="387"/>
      <c r="G78" s="388"/>
      <c r="H78" s="387"/>
      <c r="I78" s="387"/>
      <c r="J78" s="387"/>
      <c r="K78" s="387"/>
      <c r="L78" s="388"/>
      <c r="M78" s="387"/>
      <c r="N78" s="387"/>
      <c r="O78" s="387"/>
      <c r="P78" s="387"/>
      <c r="Q78" s="388"/>
      <c r="R78" s="387"/>
      <c r="S78" s="387"/>
      <c r="T78" s="387"/>
      <c r="U78" s="387"/>
      <c r="V78" s="388"/>
      <c r="W78" s="387"/>
      <c r="X78" s="389"/>
      <c r="Y78" s="389"/>
      <c r="Z78" s="389"/>
      <c r="AA78" s="388"/>
      <c r="AB78" s="387">
        <v>65744</v>
      </c>
      <c r="AC78" s="387">
        <v>65207</v>
      </c>
      <c r="AD78" s="387">
        <v>64598.559999999998</v>
      </c>
      <c r="AE78" s="387">
        <v>65986.63</v>
      </c>
      <c r="AF78" s="388">
        <v>65986.63</v>
      </c>
      <c r="AG78" s="387">
        <v>65297.63</v>
      </c>
      <c r="AH78" s="387">
        <v>64543.63</v>
      </c>
      <c r="AI78" s="390">
        <v>64370.63</v>
      </c>
      <c r="AJ78" s="390">
        <v>59826.120999999999</v>
      </c>
      <c r="AK78" s="388">
        <v>59826.120999999999</v>
      </c>
      <c r="AL78" s="390">
        <v>57936.270999999993</v>
      </c>
      <c r="AM78" s="390">
        <v>57111.270999999993</v>
      </c>
      <c r="AN78" s="390">
        <v>57111.270999999993</v>
      </c>
      <c r="AO78" s="390">
        <v>57325</v>
      </c>
      <c r="AP78" s="388">
        <v>57325</v>
      </c>
      <c r="AQ78" s="390">
        <v>57154.791000000005</v>
      </c>
      <c r="AR78" s="390">
        <v>57340.970999999998</v>
      </c>
      <c r="AS78" s="390">
        <v>58627.491000000002</v>
      </c>
      <c r="AT78" s="390">
        <v>61142.550999999999</v>
      </c>
      <c r="AU78" s="388">
        <v>61142.550999999999</v>
      </c>
      <c r="AV78" s="390">
        <v>62532.351000000002</v>
      </c>
      <c r="AW78" s="390">
        <v>67314.561000000002</v>
      </c>
      <c r="AX78" s="390">
        <v>69782.641000000003</v>
      </c>
      <c r="AY78" s="390">
        <v>73479.641000000003</v>
      </c>
      <c r="AZ78" s="388">
        <v>73479.641000000003</v>
      </c>
      <c r="BA78" s="390">
        <v>73316.641000000003</v>
      </c>
      <c r="BB78" s="390">
        <v>73316.641000000003</v>
      </c>
      <c r="BC78" s="390">
        <v>81157.441000000006</v>
      </c>
      <c r="BD78" s="390">
        <v>82422.641000000003</v>
      </c>
      <c r="BE78" s="388">
        <v>82422.641000000003</v>
      </c>
      <c r="BF78" s="390">
        <v>85420.891000000003</v>
      </c>
    </row>
    <row r="79" spans="1:58" s="69" customFormat="1">
      <c r="A79" s="391" t="s">
        <v>335</v>
      </c>
      <c r="B79" s="174"/>
      <c r="C79" s="365"/>
      <c r="D79" s="365"/>
      <c r="E79" s="365"/>
      <c r="F79" s="365"/>
      <c r="G79" s="370"/>
      <c r="H79" s="365"/>
      <c r="I79" s="365"/>
      <c r="J79" s="365"/>
      <c r="K79" s="365"/>
      <c r="L79" s="370"/>
      <c r="M79" s="365"/>
      <c r="N79" s="365"/>
      <c r="O79" s="365"/>
      <c r="P79" s="365"/>
      <c r="Q79" s="370"/>
      <c r="R79" s="365"/>
      <c r="S79" s="365"/>
      <c r="T79" s="365"/>
      <c r="U79" s="365"/>
      <c r="V79" s="370"/>
      <c r="W79" s="365"/>
      <c r="X79" s="371"/>
      <c r="Y79" s="371"/>
      <c r="Z79" s="371"/>
      <c r="AA79" s="370"/>
      <c r="AB79" s="365">
        <v>16091</v>
      </c>
      <c r="AC79" s="365">
        <v>16091</v>
      </c>
      <c r="AD79" s="365">
        <v>16091</v>
      </c>
      <c r="AE79" s="365">
        <v>17479.07</v>
      </c>
      <c r="AF79" s="370">
        <v>17479.07</v>
      </c>
      <c r="AG79" s="365">
        <v>17190.07</v>
      </c>
      <c r="AH79" s="365">
        <v>16703.07</v>
      </c>
      <c r="AI79" s="372">
        <v>16703.07</v>
      </c>
      <c r="AJ79" s="372">
        <v>16703.07</v>
      </c>
      <c r="AK79" s="370">
        <v>16703.07</v>
      </c>
      <c r="AL79" s="372">
        <v>15598.07</v>
      </c>
      <c r="AM79" s="372">
        <v>15598.07</v>
      </c>
      <c r="AN79" s="372">
        <v>15598.07</v>
      </c>
      <c r="AO79" s="372">
        <v>15598</v>
      </c>
      <c r="AP79" s="370">
        <v>15598</v>
      </c>
      <c r="AQ79" s="372">
        <v>15598</v>
      </c>
      <c r="AR79" s="372">
        <v>15804.84</v>
      </c>
      <c r="AS79" s="372">
        <v>16633.52</v>
      </c>
      <c r="AT79" s="372">
        <v>18271.52</v>
      </c>
      <c r="AU79" s="370">
        <v>18271.52</v>
      </c>
      <c r="AV79" s="372">
        <v>18271.52</v>
      </c>
      <c r="AW79" s="372">
        <v>19700.86</v>
      </c>
      <c r="AX79" s="372">
        <v>22743.940000000002</v>
      </c>
      <c r="AY79" s="372">
        <v>23437.940000000002</v>
      </c>
      <c r="AZ79" s="370">
        <v>23437.940000000002</v>
      </c>
      <c r="BA79" s="372">
        <v>23437.940000000002</v>
      </c>
      <c r="BB79" s="372">
        <v>23437.940000000002</v>
      </c>
      <c r="BC79" s="372">
        <v>24117.940000000002</v>
      </c>
      <c r="BD79" s="372">
        <v>24117.940000000002</v>
      </c>
      <c r="BE79" s="370">
        <v>24117.940000000002</v>
      </c>
      <c r="BF79" s="372">
        <v>24117.940000000002</v>
      </c>
    </row>
    <row r="80" spans="1:58" s="69" customFormat="1">
      <c r="A80" s="391" t="s">
        <v>336</v>
      </c>
      <c r="B80" s="174"/>
      <c r="C80" s="365"/>
      <c r="D80" s="365"/>
      <c r="E80" s="365"/>
      <c r="F80" s="365"/>
      <c r="G80" s="370"/>
      <c r="H80" s="365"/>
      <c r="I80" s="365"/>
      <c r="J80" s="365"/>
      <c r="K80" s="365"/>
      <c r="L80" s="370"/>
      <c r="M80" s="365"/>
      <c r="N80" s="365"/>
      <c r="O80" s="365"/>
      <c r="P80" s="365"/>
      <c r="Q80" s="370"/>
      <c r="R80" s="365"/>
      <c r="S80" s="365"/>
      <c r="T80" s="365"/>
      <c r="U80" s="365"/>
      <c r="V80" s="370"/>
      <c r="W80" s="365"/>
      <c r="X80" s="371"/>
      <c r="Y80" s="371"/>
      <c r="Z80" s="371"/>
      <c r="AA80" s="370"/>
      <c r="AB80" s="365">
        <v>34629</v>
      </c>
      <c r="AC80" s="365">
        <v>34092</v>
      </c>
      <c r="AD80" s="365">
        <v>33540</v>
      </c>
      <c r="AE80" s="365">
        <v>33540</v>
      </c>
      <c r="AF80" s="370">
        <v>33540</v>
      </c>
      <c r="AG80" s="365">
        <v>33540</v>
      </c>
      <c r="AH80" s="365">
        <v>33273</v>
      </c>
      <c r="AI80" s="372">
        <v>33273</v>
      </c>
      <c r="AJ80" s="372">
        <v>28736.490999999998</v>
      </c>
      <c r="AK80" s="370">
        <v>28736.490999999998</v>
      </c>
      <c r="AL80" s="372">
        <v>27951.641</v>
      </c>
      <c r="AM80" s="372">
        <v>27126.641</v>
      </c>
      <c r="AN80" s="372">
        <v>27126.641</v>
      </c>
      <c r="AO80" s="372">
        <v>27127</v>
      </c>
      <c r="AP80" s="370">
        <v>27127</v>
      </c>
      <c r="AQ80" s="372">
        <v>26800.641</v>
      </c>
      <c r="AR80" s="372">
        <v>26800.641</v>
      </c>
      <c r="AS80" s="372">
        <v>27081.541000000001</v>
      </c>
      <c r="AT80" s="372">
        <v>28007.541000000001</v>
      </c>
      <c r="AU80" s="370">
        <v>28007.541000000001</v>
      </c>
      <c r="AV80" s="372">
        <v>28007.541000000001</v>
      </c>
      <c r="AW80" s="372">
        <v>27620.541000000001</v>
      </c>
      <c r="AX80" s="372">
        <v>27620.541000000001</v>
      </c>
      <c r="AY80" s="372">
        <v>30623.541000000001</v>
      </c>
      <c r="AZ80" s="370">
        <v>30623.541000000001</v>
      </c>
      <c r="BA80" s="372">
        <v>30623.541000000001</v>
      </c>
      <c r="BB80" s="372">
        <v>30623.541000000001</v>
      </c>
      <c r="BC80" s="372">
        <v>37784.341</v>
      </c>
      <c r="BD80" s="372">
        <v>37784.341</v>
      </c>
      <c r="BE80" s="370">
        <v>37784.341</v>
      </c>
      <c r="BF80" s="372">
        <v>37784.341</v>
      </c>
    </row>
    <row r="81" spans="1:58" s="69" customFormat="1">
      <c r="A81" s="391" t="s">
        <v>337</v>
      </c>
      <c r="B81" s="174"/>
      <c r="C81" s="365"/>
      <c r="D81" s="365"/>
      <c r="E81" s="365"/>
      <c r="F81" s="365"/>
      <c r="G81" s="370"/>
      <c r="H81" s="365"/>
      <c r="I81" s="365"/>
      <c r="J81" s="365"/>
      <c r="K81" s="365"/>
      <c r="L81" s="370"/>
      <c r="M81" s="365"/>
      <c r="N81" s="365"/>
      <c r="O81" s="365"/>
      <c r="P81" s="365"/>
      <c r="Q81" s="370"/>
      <c r="R81" s="365"/>
      <c r="S81" s="365"/>
      <c r="T81" s="365"/>
      <c r="U81" s="365"/>
      <c r="V81" s="370"/>
      <c r="W81" s="365"/>
      <c r="X81" s="371"/>
      <c r="Y81" s="371"/>
      <c r="Z81" s="371"/>
      <c r="AA81" s="370"/>
      <c r="AB81" s="365">
        <v>6352</v>
      </c>
      <c r="AC81" s="365">
        <v>6352</v>
      </c>
      <c r="AD81" s="365">
        <v>6352</v>
      </c>
      <c r="AE81" s="365">
        <v>6352</v>
      </c>
      <c r="AF81" s="370">
        <v>6352</v>
      </c>
      <c r="AG81" s="365">
        <v>5952</v>
      </c>
      <c r="AH81" s="365">
        <v>5952</v>
      </c>
      <c r="AI81" s="372">
        <v>5779</v>
      </c>
      <c r="AJ81" s="372">
        <v>5779</v>
      </c>
      <c r="AK81" s="370">
        <v>5779</v>
      </c>
      <c r="AL81" s="372">
        <v>5779</v>
      </c>
      <c r="AM81" s="372">
        <v>5779</v>
      </c>
      <c r="AN81" s="372">
        <v>5779</v>
      </c>
      <c r="AO81" s="372">
        <v>5779</v>
      </c>
      <c r="AP81" s="370">
        <v>5779</v>
      </c>
      <c r="AQ81" s="372">
        <v>5779</v>
      </c>
      <c r="AR81" s="372">
        <v>5779</v>
      </c>
      <c r="AS81" s="372">
        <v>5779</v>
      </c>
      <c r="AT81" s="372">
        <v>5779</v>
      </c>
      <c r="AU81" s="370">
        <v>5779</v>
      </c>
      <c r="AV81" s="372">
        <v>5779</v>
      </c>
      <c r="AW81" s="372">
        <v>5779</v>
      </c>
      <c r="AX81" s="372">
        <v>5204</v>
      </c>
      <c r="AY81" s="372">
        <v>5204</v>
      </c>
      <c r="AZ81" s="370">
        <v>5204</v>
      </c>
      <c r="BA81" s="372">
        <v>5204</v>
      </c>
      <c r="BB81" s="372">
        <v>5204</v>
      </c>
      <c r="BC81" s="372">
        <v>5204</v>
      </c>
      <c r="BD81" s="372">
        <v>5204</v>
      </c>
      <c r="BE81" s="370">
        <v>5204</v>
      </c>
      <c r="BF81" s="372">
        <v>5204</v>
      </c>
    </row>
    <row r="82" spans="1:58" s="69" customFormat="1">
      <c r="A82" s="391" t="s">
        <v>338</v>
      </c>
      <c r="B82" s="174"/>
      <c r="C82" s="365"/>
      <c r="D82" s="365"/>
      <c r="E82" s="365"/>
      <c r="F82" s="365"/>
      <c r="G82" s="370"/>
      <c r="H82" s="365"/>
      <c r="I82" s="365"/>
      <c r="J82" s="365"/>
      <c r="K82" s="365"/>
      <c r="L82" s="370"/>
      <c r="M82" s="365"/>
      <c r="N82" s="365"/>
      <c r="O82" s="365"/>
      <c r="P82" s="365"/>
      <c r="Q82" s="370"/>
      <c r="R82" s="365"/>
      <c r="S82" s="365"/>
      <c r="T82" s="365"/>
      <c r="U82" s="365"/>
      <c r="V82" s="370"/>
      <c r="W82" s="365"/>
      <c r="X82" s="371"/>
      <c r="Y82" s="371"/>
      <c r="Z82" s="371"/>
      <c r="AA82" s="370"/>
      <c r="AB82" s="365">
        <v>2835</v>
      </c>
      <c r="AC82" s="365">
        <v>2835</v>
      </c>
      <c r="AD82" s="365">
        <v>2835</v>
      </c>
      <c r="AE82" s="365">
        <v>2835</v>
      </c>
      <c r="AF82" s="370">
        <v>2835</v>
      </c>
      <c r="AG82" s="365">
        <v>2835</v>
      </c>
      <c r="AH82" s="365">
        <v>2835</v>
      </c>
      <c r="AI82" s="372">
        <v>2835</v>
      </c>
      <c r="AJ82" s="372">
        <v>2827</v>
      </c>
      <c r="AK82" s="370">
        <v>2827</v>
      </c>
      <c r="AL82" s="372">
        <v>2827</v>
      </c>
      <c r="AM82" s="372">
        <v>2827</v>
      </c>
      <c r="AN82" s="372">
        <v>2827</v>
      </c>
      <c r="AO82" s="372">
        <v>2827</v>
      </c>
      <c r="AP82" s="370">
        <v>2827</v>
      </c>
      <c r="AQ82" s="372">
        <v>2827</v>
      </c>
      <c r="AR82" s="372">
        <v>2827</v>
      </c>
      <c r="AS82" s="372">
        <v>2827</v>
      </c>
      <c r="AT82" s="372">
        <v>2827</v>
      </c>
      <c r="AU82" s="370">
        <v>2827</v>
      </c>
      <c r="AV82" s="372">
        <v>2827</v>
      </c>
      <c r="AW82" s="372">
        <v>2977.87</v>
      </c>
      <c r="AX82" s="372">
        <v>2977.87</v>
      </c>
      <c r="AY82" s="372">
        <v>2977.87</v>
      </c>
      <c r="AZ82" s="370">
        <v>2977.87</v>
      </c>
      <c r="BA82" s="372">
        <v>2977.87</v>
      </c>
      <c r="BB82" s="372">
        <v>2977.87</v>
      </c>
      <c r="BC82" s="372">
        <v>2977.87</v>
      </c>
      <c r="BD82" s="372">
        <v>2977.87</v>
      </c>
      <c r="BE82" s="370">
        <v>2977.87</v>
      </c>
      <c r="BF82" s="372">
        <v>5976.12</v>
      </c>
    </row>
    <row r="83" spans="1:58" s="69" customFormat="1">
      <c r="A83" s="391" t="s">
        <v>339</v>
      </c>
      <c r="B83" s="174"/>
      <c r="C83" s="365"/>
      <c r="D83" s="365"/>
      <c r="E83" s="365"/>
      <c r="F83" s="365"/>
      <c r="G83" s="370"/>
      <c r="H83" s="365"/>
      <c r="I83" s="365"/>
      <c r="J83" s="365"/>
      <c r="K83" s="365"/>
      <c r="L83" s="370"/>
      <c r="M83" s="365"/>
      <c r="N83" s="365"/>
      <c r="O83" s="365"/>
      <c r="P83" s="365"/>
      <c r="Q83" s="370"/>
      <c r="R83" s="365"/>
      <c r="S83" s="365"/>
      <c r="T83" s="365"/>
      <c r="U83" s="365"/>
      <c r="V83" s="370"/>
      <c r="W83" s="365"/>
      <c r="X83" s="371"/>
      <c r="Y83" s="371"/>
      <c r="Z83" s="371"/>
      <c r="AA83" s="370"/>
      <c r="AB83" s="365">
        <v>1180</v>
      </c>
      <c r="AC83" s="365">
        <v>1180</v>
      </c>
      <c r="AD83" s="365">
        <v>1180</v>
      </c>
      <c r="AE83" s="365">
        <v>1180</v>
      </c>
      <c r="AF83" s="370">
        <v>1180</v>
      </c>
      <c r="AG83" s="365">
        <v>1180</v>
      </c>
      <c r="AH83" s="365">
        <v>1180</v>
      </c>
      <c r="AI83" s="372">
        <v>1180</v>
      </c>
      <c r="AJ83" s="372">
        <v>1180</v>
      </c>
      <c r="AK83" s="370">
        <v>1180</v>
      </c>
      <c r="AL83" s="372">
        <v>1180</v>
      </c>
      <c r="AM83" s="372">
        <v>1180</v>
      </c>
      <c r="AN83" s="372">
        <v>1180</v>
      </c>
      <c r="AO83" s="372">
        <v>1393</v>
      </c>
      <c r="AP83" s="370">
        <v>1393</v>
      </c>
      <c r="AQ83" s="372">
        <v>1549.15</v>
      </c>
      <c r="AR83" s="372">
        <v>1824.3200000000004</v>
      </c>
      <c r="AS83" s="372">
        <v>1824.32</v>
      </c>
      <c r="AT83" s="372">
        <v>1952.32</v>
      </c>
      <c r="AU83" s="370">
        <v>1952.32</v>
      </c>
      <c r="AV83" s="372">
        <v>1952.32</v>
      </c>
      <c r="AW83" s="372">
        <v>1952.32</v>
      </c>
      <c r="AX83" s="372">
        <v>1952.32</v>
      </c>
      <c r="AY83" s="372">
        <v>1952.32</v>
      </c>
      <c r="AZ83" s="370">
        <v>1952.32</v>
      </c>
      <c r="BA83" s="372">
        <v>1789.32</v>
      </c>
      <c r="BB83" s="372">
        <v>1789.32</v>
      </c>
      <c r="BC83" s="372">
        <v>1789.32</v>
      </c>
      <c r="BD83" s="372">
        <v>1789.32</v>
      </c>
      <c r="BE83" s="370">
        <v>1789.32</v>
      </c>
      <c r="BF83" s="372">
        <v>1789.32</v>
      </c>
    </row>
    <row r="84" spans="1:58" s="69" customFormat="1">
      <c r="A84" s="391" t="s">
        <v>340</v>
      </c>
      <c r="B84" s="174"/>
      <c r="C84" s="365"/>
      <c r="D84" s="365"/>
      <c r="E84" s="365"/>
      <c r="F84" s="365"/>
      <c r="G84" s="370"/>
      <c r="H84" s="365"/>
      <c r="I84" s="365"/>
      <c r="J84" s="365"/>
      <c r="K84" s="365"/>
      <c r="L84" s="370"/>
      <c r="M84" s="365"/>
      <c r="N84" s="365"/>
      <c r="O84" s="365"/>
      <c r="P84" s="365"/>
      <c r="Q84" s="370"/>
      <c r="R84" s="365"/>
      <c r="S84" s="365"/>
      <c r="T84" s="365"/>
      <c r="U84" s="365"/>
      <c r="V84" s="370"/>
      <c r="W84" s="365"/>
      <c r="X84" s="371"/>
      <c r="Y84" s="371"/>
      <c r="Z84" s="371"/>
      <c r="AA84" s="370"/>
      <c r="AB84" s="365">
        <v>4657</v>
      </c>
      <c r="AC84" s="365">
        <v>4657</v>
      </c>
      <c r="AD84" s="365">
        <v>4600.5600000000004</v>
      </c>
      <c r="AE84" s="365">
        <v>4600.5600000000004</v>
      </c>
      <c r="AF84" s="370">
        <v>4600.5600000000004</v>
      </c>
      <c r="AG84" s="365">
        <v>4600.5599999999995</v>
      </c>
      <c r="AH84" s="365">
        <v>4600.5599999999995</v>
      </c>
      <c r="AI84" s="372">
        <v>4600.5599999999995</v>
      </c>
      <c r="AJ84" s="372">
        <v>4600.5600000000004</v>
      </c>
      <c r="AK84" s="370">
        <v>4600.5600000000004</v>
      </c>
      <c r="AL84" s="372">
        <v>4600.5600000000004</v>
      </c>
      <c r="AM84" s="372">
        <v>4600.5600000000004</v>
      </c>
      <c r="AN84" s="372">
        <v>4600.5600000000004</v>
      </c>
      <c r="AO84" s="372">
        <v>4601</v>
      </c>
      <c r="AP84" s="370">
        <v>4601</v>
      </c>
      <c r="AQ84" s="372">
        <v>4601</v>
      </c>
      <c r="AR84" s="372">
        <v>4305.17</v>
      </c>
      <c r="AS84" s="372">
        <v>4305.17</v>
      </c>
      <c r="AT84" s="372">
        <v>4305.17</v>
      </c>
      <c r="AU84" s="370">
        <v>4305.17</v>
      </c>
      <c r="AV84" s="372">
        <v>5518.03</v>
      </c>
      <c r="AW84" s="372">
        <v>5518.03</v>
      </c>
      <c r="AX84" s="372">
        <v>5518.03</v>
      </c>
      <c r="AY84" s="372">
        <v>5518.03</v>
      </c>
      <c r="AZ84" s="370">
        <v>5518.03</v>
      </c>
      <c r="BA84" s="372">
        <v>5518.03</v>
      </c>
      <c r="BB84" s="372">
        <v>5518.03</v>
      </c>
      <c r="BC84" s="372">
        <v>5518.03</v>
      </c>
      <c r="BD84" s="372">
        <v>5518.03</v>
      </c>
      <c r="BE84" s="370">
        <v>5518.03</v>
      </c>
      <c r="BF84" s="372">
        <v>5518.03</v>
      </c>
    </row>
    <row r="85" spans="1:58" s="69" customFormat="1">
      <c r="A85" s="391" t="s">
        <v>394</v>
      </c>
      <c r="B85" s="174"/>
      <c r="C85" s="365"/>
      <c r="D85" s="365"/>
      <c r="E85" s="365"/>
      <c r="F85" s="365"/>
      <c r="G85" s="370"/>
      <c r="H85" s="365"/>
      <c r="I85" s="365"/>
      <c r="J85" s="365"/>
      <c r="K85" s="365"/>
      <c r="L85" s="370"/>
      <c r="M85" s="365"/>
      <c r="N85" s="365"/>
      <c r="O85" s="365"/>
      <c r="P85" s="365"/>
      <c r="Q85" s="370"/>
      <c r="R85" s="365"/>
      <c r="S85" s="365"/>
      <c r="T85" s="365"/>
      <c r="U85" s="365"/>
      <c r="V85" s="370"/>
      <c r="W85" s="365"/>
      <c r="X85" s="371"/>
      <c r="Y85" s="371"/>
      <c r="Z85" s="371"/>
      <c r="AA85" s="370"/>
      <c r="AB85" s="365"/>
      <c r="AC85" s="365"/>
      <c r="AD85" s="365"/>
      <c r="AE85" s="365"/>
      <c r="AF85" s="370">
        <v>0</v>
      </c>
      <c r="AG85" s="365">
        <v>4600.5599999999995</v>
      </c>
      <c r="AH85" s="365">
        <v>4600.5599999999995</v>
      </c>
      <c r="AI85" s="372">
        <v>4600.5599999999995</v>
      </c>
      <c r="AJ85" s="372">
        <v>0</v>
      </c>
      <c r="AK85" s="370">
        <v>0</v>
      </c>
      <c r="AL85" s="372">
        <v>0</v>
      </c>
      <c r="AM85" s="372">
        <v>0</v>
      </c>
      <c r="AN85" s="372">
        <v>0</v>
      </c>
      <c r="AO85" s="372">
        <v>0</v>
      </c>
      <c r="AP85" s="370">
        <v>0</v>
      </c>
      <c r="AQ85" s="372"/>
      <c r="AR85" s="372"/>
      <c r="AS85" s="372">
        <v>176.94</v>
      </c>
      <c r="AT85" s="372">
        <v>176.94</v>
      </c>
      <c r="AU85" s="370">
        <v>176.94</v>
      </c>
      <c r="AV85" s="372">
        <v>176.94</v>
      </c>
      <c r="AW85" s="372">
        <v>176.94</v>
      </c>
      <c r="AX85" s="372">
        <v>176.94</v>
      </c>
      <c r="AY85" s="372">
        <v>176.94</v>
      </c>
      <c r="AZ85" s="370">
        <v>176.94</v>
      </c>
      <c r="BA85" s="372">
        <v>176.94</v>
      </c>
      <c r="BB85" s="372">
        <v>176.94</v>
      </c>
      <c r="BC85" s="372">
        <v>176.94</v>
      </c>
      <c r="BD85" s="372">
        <v>176.94</v>
      </c>
      <c r="BE85" s="370">
        <v>176.94</v>
      </c>
      <c r="BF85" s="372">
        <v>176.94</v>
      </c>
    </row>
    <row r="86" spans="1:58" s="56" customFormat="1">
      <c r="A86" s="391" t="s">
        <v>408</v>
      </c>
      <c r="B86" s="174"/>
      <c r="C86" s="365"/>
      <c r="D86" s="365"/>
      <c r="E86" s="365"/>
      <c r="F86" s="365"/>
      <c r="G86" s="370"/>
      <c r="H86" s="365"/>
      <c r="I86" s="365"/>
      <c r="J86" s="365"/>
      <c r="K86" s="365"/>
      <c r="L86" s="370"/>
      <c r="M86" s="365"/>
      <c r="N86" s="365"/>
      <c r="O86" s="365"/>
      <c r="P86" s="365"/>
      <c r="Q86" s="370"/>
      <c r="R86" s="365"/>
      <c r="S86" s="365"/>
      <c r="T86" s="365"/>
      <c r="U86" s="365"/>
      <c r="V86" s="370"/>
      <c r="W86" s="365"/>
      <c r="X86" s="371"/>
      <c r="Y86" s="371"/>
      <c r="Z86" s="371"/>
      <c r="AA86" s="370"/>
      <c r="AB86" s="365"/>
      <c r="AC86" s="365"/>
      <c r="AD86" s="365"/>
      <c r="AE86" s="365"/>
      <c r="AF86" s="370"/>
      <c r="AG86" s="365"/>
      <c r="AH86" s="365"/>
      <c r="AI86" s="372"/>
      <c r="AJ86" s="372"/>
      <c r="AK86" s="370"/>
      <c r="AL86" s="372"/>
      <c r="AM86" s="372"/>
      <c r="AN86" s="372"/>
      <c r="AO86" s="372"/>
      <c r="AP86" s="370"/>
      <c r="AQ86" s="372"/>
      <c r="AR86" s="372"/>
      <c r="AS86" s="372"/>
      <c r="AT86" s="372"/>
      <c r="AU86" s="370"/>
      <c r="AV86" s="372">
        <v>0</v>
      </c>
      <c r="AW86" s="372">
        <v>3589</v>
      </c>
      <c r="AX86" s="372">
        <v>3589</v>
      </c>
      <c r="AY86" s="372">
        <v>3589</v>
      </c>
      <c r="AZ86" s="370">
        <v>3589</v>
      </c>
      <c r="BA86" s="372">
        <v>3589</v>
      </c>
      <c r="BB86" s="372">
        <v>3589</v>
      </c>
      <c r="BC86" s="372">
        <v>3589</v>
      </c>
      <c r="BD86" s="372">
        <v>4854.2</v>
      </c>
      <c r="BE86" s="370">
        <v>4854.2</v>
      </c>
      <c r="BF86" s="372">
        <v>4854.2</v>
      </c>
    </row>
    <row r="87" spans="1:58" s="56" customFormat="1">
      <c r="A87" s="332"/>
      <c r="B87" s="174"/>
      <c r="C87" s="365"/>
      <c r="D87" s="365"/>
      <c r="E87" s="365"/>
      <c r="F87" s="365"/>
      <c r="G87" s="370"/>
      <c r="H87" s="365"/>
      <c r="I87" s="365"/>
      <c r="J87" s="365"/>
      <c r="K87" s="365"/>
      <c r="L87" s="370"/>
      <c r="M87" s="365"/>
      <c r="N87" s="365"/>
      <c r="O87" s="365"/>
      <c r="P87" s="365"/>
      <c r="Q87" s="370"/>
      <c r="R87" s="365"/>
      <c r="S87" s="365"/>
      <c r="T87" s="365"/>
      <c r="U87" s="365"/>
      <c r="V87" s="370"/>
      <c r="W87" s="365"/>
      <c r="X87" s="371"/>
      <c r="Y87" s="371"/>
      <c r="Z87" s="371"/>
      <c r="AA87" s="370"/>
      <c r="AB87" s="365"/>
      <c r="AC87" s="365"/>
      <c r="AD87" s="365"/>
      <c r="AE87" s="365"/>
      <c r="AF87" s="370"/>
      <c r="AG87" s="365"/>
      <c r="AH87" s="365"/>
      <c r="AI87" s="372"/>
      <c r="AJ87" s="372"/>
      <c r="AK87" s="370"/>
      <c r="AL87" s="372"/>
      <c r="AM87" s="372"/>
      <c r="AN87" s="372"/>
      <c r="AO87" s="372"/>
      <c r="AP87" s="370"/>
      <c r="AQ87" s="372"/>
      <c r="AR87" s="372"/>
      <c r="AS87" s="372"/>
      <c r="AT87" s="372"/>
      <c r="AU87" s="370"/>
      <c r="AV87" s="372"/>
      <c r="AW87" s="372"/>
      <c r="AX87" s="372"/>
      <c r="AY87" s="372"/>
      <c r="AZ87" s="370"/>
      <c r="BA87" s="372"/>
      <c r="BB87" s="372"/>
      <c r="BC87" s="372"/>
      <c r="BD87" s="372"/>
      <c r="BE87" s="370"/>
      <c r="BF87" s="372"/>
    </row>
    <row r="88" spans="1:58" s="56" customFormat="1">
      <c r="A88" s="332" t="s">
        <v>294</v>
      </c>
      <c r="B88" s="174"/>
      <c r="C88" s="365">
        <v>144</v>
      </c>
      <c r="D88" s="365">
        <v>137</v>
      </c>
      <c r="E88" s="365">
        <v>130</v>
      </c>
      <c r="F88" s="365">
        <v>153</v>
      </c>
      <c r="G88" s="370">
        <v>153</v>
      </c>
      <c r="H88" s="365">
        <v>139</v>
      </c>
      <c r="I88" s="365">
        <v>140</v>
      </c>
      <c r="J88" s="365">
        <v>140</v>
      </c>
      <c r="K88" s="365">
        <v>141</v>
      </c>
      <c r="L88" s="370">
        <v>141</v>
      </c>
      <c r="M88" s="365">
        <v>137</v>
      </c>
      <c r="N88" s="365">
        <v>135</v>
      </c>
      <c r="O88" s="365">
        <v>193</v>
      </c>
      <c r="P88" s="365">
        <v>197</v>
      </c>
      <c r="Q88" s="370">
        <v>197</v>
      </c>
      <c r="R88" s="365">
        <v>193</v>
      </c>
      <c r="S88" s="365">
        <v>192</v>
      </c>
      <c r="T88" s="365">
        <v>190</v>
      </c>
      <c r="U88" s="365">
        <v>186</v>
      </c>
      <c r="V88" s="370">
        <v>186</v>
      </c>
      <c r="W88" s="365">
        <v>187</v>
      </c>
      <c r="X88" s="371">
        <v>180</v>
      </c>
      <c r="Y88" s="371">
        <v>174</v>
      </c>
      <c r="Z88" s="371">
        <v>159</v>
      </c>
      <c r="AA88" s="370">
        <v>159</v>
      </c>
      <c r="AB88" s="365">
        <v>159</v>
      </c>
      <c r="AC88" s="365">
        <v>157</v>
      </c>
      <c r="AD88" s="365">
        <v>153</v>
      </c>
      <c r="AE88" s="365">
        <v>153</v>
      </c>
      <c r="AF88" s="370">
        <v>153</v>
      </c>
      <c r="AG88" s="365">
        <v>153</v>
      </c>
      <c r="AH88" s="365">
        <v>152</v>
      </c>
      <c r="AI88" s="372">
        <v>150</v>
      </c>
      <c r="AJ88" s="372">
        <v>144</v>
      </c>
      <c r="AK88" s="370">
        <v>144</v>
      </c>
      <c r="AL88" s="372">
        <v>139</v>
      </c>
      <c r="AM88" s="372">
        <v>138</v>
      </c>
      <c r="AN88" s="372">
        <v>138</v>
      </c>
      <c r="AO88" s="372">
        <v>141</v>
      </c>
      <c r="AP88" s="370">
        <v>141</v>
      </c>
      <c r="AQ88" s="372">
        <v>145</v>
      </c>
      <c r="AR88" s="372">
        <v>150</v>
      </c>
      <c r="AS88" s="372">
        <v>157</v>
      </c>
      <c r="AT88" s="372">
        <v>168</v>
      </c>
      <c r="AU88" s="370">
        <v>168</v>
      </c>
      <c r="AV88" s="372">
        <v>170</v>
      </c>
      <c r="AW88" s="372">
        <v>177</v>
      </c>
      <c r="AX88" s="372">
        <v>178</v>
      </c>
      <c r="AY88" s="372">
        <v>187</v>
      </c>
      <c r="AZ88" s="370">
        <v>187</v>
      </c>
      <c r="BA88" s="372">
        <v>185</v>
      </c>
      <c r="BB88" s="372">
        <v>185</v>
      </c>
      <c r="BC88" s="372">
        <v>217</v>
      </c>
      <c r="BD88" s="372">
        <v>224</v>
      </c>
      <c r="BE88" s="370">
        <v>224</v>
      </c>
      <c r="BF88" s="372">
        <v>230</v>
      </c>
    </row>
    <row r="89" spans="1:58" s="56" customFormat="1">
      <c r="A89" s="349" t="s">
        <v>241</v>
      </c>
      <c r="B89" s="335"/>
      <c r="C89" s="387">
        <v>21</v>
      </c>
      <c r="D89" s="387">
        <v>21</v>
      </c>
      <c r="E89" s="387">
        <v>21</v>
      </c>
      <c r="F89" s="387">
        <v>21</v>
      </c>
      <c r="G89" s="388">
        <v>21</v>
      </c>
      <c r="H89" s="387">
        <v>21</v>
      </c>
      <c r="I89" s="387">
        <v>21</v>
      </c>
      <c r="J89" s="387">
        <v>21</v>
      </c>
      <c r="K89" s="387">
        <v>21</v>
      </c>
      <c r="L89" s="388">
        <v>21</v>
      </c>
      <c r="M89" s="387">
        <v>21</v>
      </c>
      <c r="N89" s="387">
        <v>21</v>
      </c>
      <c r="O89" s="387">
        <v>21</v>
      </c>
      <c r="P89" s="387">
        <v>21</v>
      </c>
      <c r="Q89" s="388">
        <v>21</v>
      </c>
      <c r="R89" s="387">
        <v>21</v>
      </c>
      <c r="S89" s="387">
        <v>22</v>
      </c>
      <c r="T89" s="387">
        <v>22</v>
      </c>
      <c r="U89" s="387">
        <v>22</v>
      </c>
      <c r="V89" s="388">
        <v>22</v>
      </c>
      <c r="W89" s="387">
        <v>22</v>
      </c>
      <c r="X89" s="389">
        <v>22</v>
      </c>
      <c r="Y89" s="389">
        <v>23</v>
      </c>
      <c r="Z89" s="389">
        <v>23</v>
      </c>
      <c r="AA89" s="388">
        <v>23</v>
      </c>
      <c r="AB89" s="387">
        <v>22</v>
      </c>
      <c r="AC89" s="387">
        <v>23</v>
      </c>
      <c r="AD89" s="387">
        <v>23</v>
      </c>
      <c r="AE89" s="387">
        <v>23</v>
      </c>
      <c r="AF89" s="388">
        <v>23</v>
      </c>
      <c r="AG89" s="387">
        <v>23</v>
      </c>
      <c r="AH89" s="387">
        <v>24</v>
      </c>
      <c r="AI89" s="390">
        <v>24</v>
      </c>
      <c r="AJ89" s="390">
        <v>24</v>
      </c>
      <c r="AK89" s="388">
        <v>24</v>
      </c>
      <c r="AL89" s="390">
        <v>24</v>
      </c>
      <c r="AM89" s="390">
        <v>24</v>
      </c>
      <c r="AN89" s="390">
        <v>24</v>
      </c>
      <c r="AO89" s="390">
        <v>25</v>
      </c>
      <c r="AP89" s="388">
        <v>25</v>
      </c>
      <c r="AQ89" s="390">
        <v>27</v>
      </c>
      <c r="AR89" s="390">
        <v>31</v>
      </c>
      <c r="AS89" s="390">
        <v>33</v>
      </c>
      <c r="AT89" s="390">
        <v>34</v>
      </c>
      <c r="AU89" s="388">
        <v>34</v>
      </c>
      <c r="AV89" s="390">
        <v>35</v>
      </c>
      <c r="AW89" s="390">
        <v>35</v>
      </c>
      <c r="AX89" s="390">
        <v>35</v>
      </c>
      <c r="AY89" s="390">
        <v>35</v>
      </c>
      <c r="AZ89" s="388">
        <v>35</v>
      </c>
      <c r="BA89" s="390">
        <v>35</v>
      </c>
      <c r="BB89" s="390">
        <v>35</v>
      </c>
      <c r="BC89" s="390">
        <v>35</v>
      </c>
      <c r="BD89" s="390">
        <v>35</v>
      </c>
      <c r="BE89" s="388">
        <v>35</v>
      </c>
      <c r="BF89" s="390">
        <v>35</v>
      </c>
    </row>
    <row r="90" spans="1:58" s="70" customFormat="1">
      <c r="A90" s="349" t="s">
        <v>242</v>
      </c>
      <c r="B90" s="335"/>
      <c r="C90" s="387">
        <v>0</v>
      </c>
      <c r="D90" s="387">
        <v>0</v>
      </c>
      <c r="E90" s="387">
        <v>0</v>
      </c>
      <c r="F90" s="387">
        <v>0</v>
      </c>
      <c r="G90" s="388">
        <v>0</v>
      </c>
      <c r="H90" s="387">
        <v>0</v>
      </c>
      <c r="I90" s="387">
        <v>0</v>
      </c>
      <c r="J90" s="387">
        <v>0</v>
      </c>
      <c r="K90" s="387">
        <v>0</v>
      </c>
      <c r="L90" s="388">
        <v>0</v>
      </c>
      <c r="M90" s="387">
        <v>0</v>
      </c>
      <c r="N90" s="387">
        <v>0</v>
      </c>
      <c r="O90" s="387">
        <v>4</v>
      </c>
      <c r="P90" s="387">
        <v>5</v>
      </c>
      <c r="Q90" s="388">
        <v>5</v>
      </c>
      <c r="R90" s="387">
        <v>5</v>
      </c>
      <c r="S90" s="387">
        <v>5</v>
      </c>
      <c r="T90" s="387">
        <v>5</v>
      </c>
      <c r="U90" s="387">
        <v>5</v>
      </c>
      <c r="V90" s="388">
        <v>5</v>
      </c>
      <c r="W90" s="387">
        <v>5</v>
      </c>
      <c r="X90" s="389">
        <v>5</v>
      </c>
      <c r="Y90" s="389">
        <v>6</v>
      </c>
      <c r="Z90" s="389">
        <v>6</v>
      </c>
      <c r="AA90" s="388">
        <v>6</v>
      </c>
      <c r="AB90" s="387">
        <v>6</v>
      </c>
      <c r="AC90" s="387">
        <v>6</v>
      </c>
      <c r="AD90" s="387">
        <v>6</v>
      </c>
      <c r="AE90" s="387">
        <v>6</v>
      </c>
      <c r="AF90" s="388">
        <v>6</v>
      </c>
      <c r="AG90" s="387">
        <v>6</v>
      </c>
      <c r="AH90" s="387">
        <v>6</v>
      </c>
      <c r="AI90" s="390">
        <v>6</v>
      </c>
      <c r="AJ90" s="390">
        <v>6</v>
      </c>
      <c r="AK90" s="388">
        <v>6</v>
      </c>
      <c r="AL90" s="390">
        <v>6</v>
      </c>
      <c r="AM90" s="390">
        <v>6</v>
      </c>
      <c r="AN90" s="390">
        <v>7</v>
      </c>
      <c r="AO90" s="390">
        <v>7</v>
      </c>
      <c r="AP90" s="388">
        <v>7</v>
      </c>
      <c r="AQ90" s="390">
        <v>7</v>
      </c>
      <c r="AR90" s="390">
        <v>7</v>
      </c>
      <c r="AS90" s="390">
        <v>7</v>
      </c>
      <c r="AT90" s="390">
        <v>8</v>
      </c>
      <c r="AU90" s="388">
        <v>8</v>
      </c>
      <c r="AV90" s="390">
        <v>8</v>
      </c>
      <c r="AW90" s="390">
        <v>8</v>
      </c>
      <c r="AX90" s="390">
        <v>8</v>
      </c>
      <c r="AY90" s="390">
        <v>10</v>
      </c>
      <c r="AZ90" s="388">
        <v>10</v>
      </c>
      <c r="BA90" s="390">
        <v>10</v>
      </c>
      <c r="BB90" s="390">
        <v>10</v>
      </c>
      <c r="BC90" s="390">
        <v>10</v>
      </c>
      <c r="BD90" s="390">
        <v>10</v>
      </c>
      <c r="BE90" s="388">
        <v>10</v>
      </c>
      <c r="BF90" s="390">
        <v>10</v>
      </c>
    </row>
    <row r="91" spans="1:58" s="70" customFormat="1">
      <c r="A91" s="349" t="s">
        <v>243</v>
      </c>
      <c r="B91" s="335"/>
      <c r="C91" s="387">
        <v>0</v>
      </c>
      <c r="D91" s="387">
        <v>0</v>
      </c>
      <c r="E91" s="387">
        <v>0</v>
      </c>
      <c r="F91" s="387">
        <v>12</v>
      </c>
      <c r="G91" s="388">
        <v>12</v>
      </c>
      <c r="H91" s="387">
        <v>12</v>
      </c>
      <c r="I91" s="387">
        <v>12</v>
      </c>
      <c r="J91" s="387">
        <v>12</v>
      </c>
      <c r="K91" s="387">
        <v>12</v>
      </c>
      <c r="L91" s="388">
        <v>12</v>
      </c>
      <c r="M91" s="387">
        <v>12</v>
      </c>
      <c r="N91" s="387">
        <v>12</v>
      </c>
      <c r="O91" s="387">
        <v>13</v>
      </c>
      <c r="P91" s="387">
        <v>13</v>
      </c>
      <c r="Q91" s="388">
        <v>13</v>
      </c>
      <c r="R91" s="387">
        <v>13</v>
      </c>
      <c r="S91" s="387">
        <v>13</v>
      </c>
      <c r="T91" s="387">
        <v>12</v>
      </c>
      <c r="U91" s="387">
        <v>12</v>
      </c>
      <c r="V91" s="388">
        <v>12</v>
      </c>
      <c r="W91" s="387">
        <v>12</v>
      </c>
      <c r="X91" s="389">
        <v>13</v>
      </c>
      <c r="Y91" s="389">
        <v>12</v>
      </c>
      <c r="Z91" s="389">
        <v>12</v>
      </c>
      <c r="AA91" s="388">
        <v>12</v>
      </c>
      <c r="AB91" s="387">
        <v>12</v>
      </c>
      <c r="AC91" s="387">
        <v>12</v>
      </c>
      <c r="AD91" s="387">
        <v>12</v>
      </c>
      <c r="AE91" s="387">
        <v>12</v>
      </c>
      <c r="AF91" s="388">
        <v>12</v>
      </c>
      <c r="AG91" s="387">
        <v>12</v>
      </c>
      <c r="AH91" s="387">
        <v>12</v>
      </c>
      <c r="AI91" s="390">
        <v>12</v>
      </c>
      <c r="AJ91" s="390">
        <v>12</v>
      </c>
      <c r="AK91" s="388">
        <v>12</v>
      </c>
      <c r="AL91" s="390">
        <v>12</v>
      </c>
      <c r="AM91" s="390">
        <v>12</v>
      </c>
      <c r="AN91" s="390">
        <v>12</v>
      </c>
      <c r="AO91" s="390">
        <v>22</v>
      </c>
      <c r="AP91" s="388">
        <v>22</v>
      </c>
      <c r="AQ91" s="390">
        <v>22</v>
      </c>
      <c r="AR91" s="390">
        <v>21</v>
      </c>
      <c r="AS91" s="390">
        <v>21</v>
      </c>
      <c r="AT91" s="390">
        <v>21</v>
      </c>
      <c r="AU91" s="388">
        <v>21</v>
      </c>
      <c r="AV91" s="390">
        <v>21</v>
      </c>
      <c r="AW91" s="390">
        <v>21</v>
      </c>
      <c r="AX91" s="390">
        <v>21</v>
      </c>
      <c r="AY91" s="390">
        <v>21</v>
      </c>
      <c r="AZ91" s="388">
        <v>21</v>
      </c>
      <c r="BA91" s="390">
        <v>21</v>
      </c>
      <c r="BB91" s="390">
        <v>21</v>
      </c>
      <c r="BC91" s="390">
        <v>21</v>
      </c>
      <c r="BD91" s="390">
        <v>21</v>
      </c>
      <c r="BE91" s="388">
        <v>21</v>
      </c>
      <c r="BF91" s="390">
        <v>21</v>
      </c>
    </row>
    <row r="92" spans="1:58" s="70" customFormat="1">
      <c r="A92" s="349" t="s">
        <v>240</v>
      </c>
      <c r="B92" s="335"/>
      <c r="C92" s="387">
        <v>0</v>
      </c>
      <c r="D92" s="387">
        <v>0</v>
      </c>
      <c r="E92" s="387">
        <v>0</v>
      </c>
      <c r="F92" s="387">
        <v>0</v>
      </c>
      <c r="G92" s="388">
        <v>0</v>
      </c>
      <c r="H92" s="387">
        <v>0</v>
      </c>
      <c r="I92" s="387">
        <v>0</v>
      </c>
      <c r="J92" s="387">
        <v>0</v>
      </c>
      <c r="K92" s="387">
        <v>0</v>
      </c>
      <c r="L92" s="388">
        <v>0</v>
      </c>
      <c r="M92" s="387">
        <v>0</v>
      </c>
      <c r="N92" s="387">
        <v>102</v>
      </c>
      <c r="O92" s="387">
        <v>155</v>
      </c>
      <c r="P92" s="387">
        <v>158</v>
      </c>
      <c r="Q92" s="388">
        <v>158</v>
      </c>
      <c r="R92" s="387">
        <v>154</v>
      </c>
      <c r="S92" s="387">
        <v>152</v>
      </c>
      <c r="T92" s="387">
        <v>151</v>
      </c>
      <c r="U92" s="387">
        <v>147</v>
      </c>
      <c r="V92" s="388">
        <v>147</v>
      </c>
      <c r="W92" s="387">
        <v>148</v>
      </c>
      <c r="X92" s="389">
        <v>140</v>
      </c>
      <c r="Y92" s="389">
        <v>133</v>
      </c>
      <c r="Z92" s="389">
        <v>118</v>
      </c>
      <c r="AA92" s="388">
        <v>118</v>
      </c>
      <c r="AB92" s="387">
        <v>119</v>
      </c>
      <c r="AC92" s="387">
        <v>116</v>
      </c>
      <c r="AD92" s="387">
        <v>112</v>
      </c>
      <c r="AE92" s="387">
        <v>112</v>
      </c>
      <c r="AF92" s="388">
        <v>112</v>
      </c>
      <c r="AG92" s="387">
        <v>112</v>
      </c>
      <c r="AH92" s="387">
        <v>110</v>
      </c>
      <c r="AI92" s="390">
        <v>108</v>
      </c>
      <c r="AJ92" s="390">
        <v>102</v>
      </c>
      <c r="AK92" s="388">
        <v>102</v>
      </c>
      <c r="AL92" s="390">
        <v>97</v>
      </c>
      <c r="AM92" s="390">
        <v>96</v>
      </c>
      <c r="AN92" s="390">
        <v>95</v>
      </c>
      <c r="AO92" s="390">
        <v>87</v>
      </c>
      <c r="AP92" s="388">
        <v>87</v>
      </c>
      <c r="AQ92" s="390">
        <v>89</v>
      </c>
      <c r="AR92" s="390">
        <v>91</v>
      </c>
      <c r="AS92" s="390">
        <v>96</v>
      </c>
      <c r="AT92" s="390">
        <v>105</v>
      </c>
      <c r="AU92" s="388">
        <v>105</v>
      </c>
      <c r="AV92" s="390">
        <v>105</v>
      </c>
      <c r="AW92" s="390">
        <v>108</v>
      </c>
      <c r="AX92" s="390">
        <v>109</v>
      </c>
      <c r="AY92" s="390">
        <v>116</v>
      </c>
      <c r="AZ92" s="388">
        <v>116</v>
      </c>
      <c r="BA92" s="390">
        <v>114</v>
      </c>
      <c r="BB92" s="390">
        <v>114</v>
      </c>
      <c r="BC92" s="390">
        <v>115</v>
      </c>
      <c r="BD92" s="390">
        <v>115</v>
      </c>
      <c r="BE92" s="388">
        <v>115</v>
      </c>
      <c r="BF92" s="390">
        <v>115</v>
      </c>
    </row>
    <row r="93" spans="1:58" s="70" customFormat="1">
      <c r="A93" s="392" t="s">
        <v>245</v>
      </c>
      <c r="B93" s="165"/>
      <c r="C93" s="365">
        <v>0</v>
      </c>
      <c r="D93" s="365">
        <v>0</v>
      </c>
      <c r="E93" s="365">
        <v>0</v>
      </c>
      <c r="F93" s="365">
        <v>0</v>
      </c>
      <c r="G93" s="370">
        <v>0</v>
      </c>
      <c r="H93" s="365">
        <v>0</v>
      </c>
      <c r="I93" s="365">
        <v>0</v>
      </c>
      <c r="J93" s="365">
        <v>0</v>
      </c>
      <c r="K93" s="365">
        <v>0</v>
      </c>
      <c r="L93" s="370">
        <v>0</v>
      </c>
      <c r="M93" s="365">
        <v>0</v>
      </c>
      <c r="N93" s="365">
        <v>25</v>
      </c>
      <c r="O93" s="365">
        <v>25</v>
      </c>
      <c r="P93" s="365">
        <v>28</v>
      </c>
      <c r="Q93" s="370">
        <v>28</v>
      </c>
      <c r="R93" s="365">
        <v>24</v>
      </c>
      <c r="S93" s="365">
        <v>23</v>
      </c>
      <c r="T93" s="365">
        <v>22</v>
      </c>
      <c r="U93" s="365">
        <v>23</v>
      </c>
      <c r="V93" s="370">
        <v>23</v>
      </c>
      <c r="W93" s="365">
        <v>24</v>
      </c>
      <c r="X93" s="371">
        <v>24</v>
      </c>
      <c r="Y93" s="371">
        <v>20</v>
      </c>
      <c r="Z93" s="371">
        <v>20</v>
      </c>
      <c r="AA93" s="370">
        <v>20</v>
      </c>
      <c r="AB93" s="365">
        <v>20</v>
      </c>
      <c r="AC93" s="365">
        <v>20</v>
      </c>
      <c r="AD93" s="365">
        <v>20</v>
      </c>
      <c r="AE93" s="365">
        <v>20</v>
      </c>
      <c r="AF93" s="370">
        <v>20</v>
      </c>
      <c r="AG93" s="365">
        <v>21</v>
      </c>
      <c r="AH93" s="372">
        <v>20</v>
      </c>
      <c r="AI93" s="372">
        <v>20</v>
      </c>
      <c r="AJ93" s="372">
        <v>20</v>
      </c>
      <c r="AK93" s="370">
        <v>20</v>
      </c>
      <c r="AL93" s="372">
        <v>18</v>
      </c>
      <c r="AM93" s="372">
        <v>18</v>
      </c>
      <c r="AN93" s="372">
        <v>18</v>
      </c>
      <c r="AO93" s="372">
        <v>18</v>
      </c>
      <c r="AP93" s="370">
        <v>18</v>
      </c>
      <c r="AQ93" s="372">
        <v>18</v>
      </c>
      <c r="AR93" s="372">
        <v>19</v>
      </c>
      <c r="AS93" s="372">
        <v>21</v>
      </c>
      <c r="AT93" s="372">
        <v>24</v>
      </c>
      <c r="AU93" s="370">
        <v>24</v>
      </c>
      <c r="AV93" s="372">
        <v>24</v>
      </c>
      <c r="AW93" s="372">
        <v>27</v>
      </c>
      <c r="AX93" s="372">
        <v>33</v>
      </c>
      <c r="AY93" s="372">
        <v>36</v>
      </c>
      <c r="AZ93" s="370">
        <v>36</v>
      </c>
      <c r="BA93" s="372">
        <v>36</v>
      </c>
      <c r="BB93" s="372">
        <v>36</v>
      </c>
      <c r="BC93" s="372">
        <v>37</v>
      </c>
      <c r="BD93" s="372">
        <v>37</v>
      </c>
      <c r="BE93" s="370">
        <v>37</v>
      </c>
      <c r="BF93" s="372">
        <v>37</v>
      </c>
    </row>
    <row r="94" spans="1:58" s="70" customFormat="1">
      <c r="A94" s="392" t="s">
        <v>251</v>
      </c>
      <c r="B94" s="165"/>
      <c r="C94" s="365">
        <v>0</v>
      </c>
      <c r="D94" s="365">
        <v>0</v>
      </c>
      <c r="E94" s="365">
        <v>0</v>
      </c>
      <c r="F94" s="365">
        <v>0</v>
      </c>
      <c r="G94" s="370">
        <v>0</v>
      </c>
      <c r="H94" s="365">
        <v>0</v>
      </c>
      <c r="I94" s="365">
        <v>0</v>
      </c>
      <c r="J94" s="365">
        <v>0</v>
      </c>
      <c r="K94" s="365">
        <v>0</v>
      </c>
      <c r="L94" s="370">
        <v>0</v>
      </c>
      <c r="M94" s="365">
        <v>0</v>
      </c>
      <c r="N94" s="365">
        <v>28</v>
      </c>
      <c r="O94" s="365">
        <v>78</v>
      </c>
      <c r="P94" s="365">
        <v>78</v>
      </c>
      <c r="Q94" s="370">
        <v>78</v>
      </c>
      <c r="R94" s="365">
        <v>78</v>
      </c>
      <c r="S94" s="365">
        <v>78</v>
      </c>
      <c r="T94" s="365">
        <v>78</v>
      </c>
      <c r="U94" s="365">
        <v>74</v>
      </c>
      <c r="V94" s="370">
        <v>74</v>
      </c>
      <c r="W94" s="365">
        <v>74</v>
      </c>
      <c r="X94" s="371">
        <v>71</v>
      </c>
      <c r="Y94" s="371">
        <v>68</v>
      </c>
      <c r="Z94" s="371">
        <v>54</v>
      </c>
      <c r="AA94" s="370">
        <v>54</v>
      </c>
      <c r="AB94" s="365">
        <v>54</v>
      </c>
      <c r="AC94" s="365">
        <v>51</v>
      </c>
      <c r="AD94" s="365">
        <v>47</v>
      </c>
      <c r="AE94" s="365">
        <v>47</v>
      </c>
      <c r="AF94" s="370">
        <v>47</v>
      </c>
      <c r="AG94" s="365">
        <v>47</v>
      </c>
      <c r="AH94" s="365">
        <v>46</v>
      </c>
      <c r="AI94" s="372">
        <v>46</v>
      </c>
      <c r="AJ94" s="372">
        <v>40</v>
      </c>
      <c r="AK94" s="370">
        <v>40</v>
      </c>
      <c r="AL94" s="372">
        <v>37</v>
      </c>
      <c r="AM94" s="372">
        <v>36</v>
      </c>
      <c r="AN94" s="372">
        <v>35</v>
      </c>
      <c r="AO94" s="372">
        <v>35</v>
      </c>
      <c r="AP94" s="370">
        <v>35</v>
      </c>
      <c r="AQ94" s="372">
        <v>34</v>
      </c>
      <c r="AR94" s="372">
        <v>34</v>
      </c>
      <c r="AS94" s="372">
        <v>35</v>
      </c>
      <c r="AT94" s="372">
        <v>40</v>
      </c>
      <c r="AU94" s="370">
        <v>40</v>
      </c>
      <c r="AV94" s="372">
        <v>40</v>
      </c>
      <c r="AW94" s="372">
        <v>39</v>
      </c>
      <c r="AX94" s="372">
        <v>39</v>
      </c>
      <c r="AY94" s="372">
        <v>43</v>
      </c>
      <c r="AZ94" s="370">
        <v>43</v>
      </c>
      <c r="BA94" s="372">
        <v>43</v>
      </c>
      <c r="BB94" s="372">
        <v>43</v>
      </c>
      <c r="BC94" s="372">
        <v>43</v>
      </c>
      <c r="BD94" s="372">
        <v>43</v>
      </c>
      <c r="BE94" s="370">
        <v>43</v>
      </c>
      <c r="BF94" s="372">
        <v>43</v>
      </c>
    </row>
    <row r="95" spans="1:58" s="70" customFormat="1">
      <c r="A95" s="392" t="s">
        <v>246</v>
      </c>
      <c r="B95" s="165"/>
      <c r="C95" s="365">
        <v>0</v>
      </c>
      <c r="D95" s="365">
        <v>0</v>
      </c>
      <c r="E95" s="365">
        <v>0</v>
      </c>
      <c r="F95" s="365">
        <v>0</v>
      </c>
      <c r="G95" s="370">
        <v>0</v>
      </c>
      <c r="H95" s="365">
        <v>0</v>
      </c>
      <c r="I95" s="365">
        <v>0</v>
      </c>
      <c r="J95" s="365">
        <v>0</v>
      </c>
      <c r="K95" s="365">
        <v>0</v>
      </c>
      <c r="L95" s="370">
        <v>0</v>
      </c>
      <c r="M95" s="365">
        <v>0</v>
      </c>
      <c r="N95" s="365">
        <v>11</v>
      </c>
      <c r="O95" s="365">
        <v>12</v>
      </c>
      <c r="P95" s="365">
        <v>12</v>
      </c>
      <c r="Q95" s="370">
        <v>12</v>
      </c>
      <c r="R95" s="365">
        <v>12</v>
      </c>
      <c r="S95" s="365">
        <v>11</v>
      </c>
      <c r="T95" s="365">
        <v>11</v>
      </c>
      <c r="U95" s="365">
        <v>10</v>
      </c>
      <c r="V95" s="370">
        <v>10</v>
      </c>
      <c r="W95" s="365">
        <v>10</v>
      </c>
      <c r="X95" s="371">
        <v>10</v>
      </c>
      <c r="Y95" s="371">
        <v>9</v>
      </c>
      <c r="Z95" s="371">
        <v>9</v>
      </c>
      <c r="AA95" s="370">
        <v>9</v>
      </c>
      <c r="AB95" s="365">
        <v>9</v>
      </c>
      <c r="AC95" s="365">
        <v>9</v>
      </c>
      <c r="AD95" s="365">
        <v>9</v>
      </c>
      <c r="AE95" s="365">
        <v>9</v>
      </c>
      <c r="AF95" s="370">
        <v>9</v>
      </c>
      <c r="AG95" s="365">
        <v>9</v>
      </c>
      <c r="AH95" s="365">
        <v>9</v>
      </c>
      <c r="AI95" s="372">
        <v>9</v>
      </c>
      <c r="AJ95" s="372">
        <v>9</v>
      </c>
      <c r="AK95" s="370">
        <v>9</v>
      </c>
      <c r="AL95" s="372">
        <v>9</v>
      </c>
      <c r="AM95" s="372">
        <v>9</v>
      </c>
      <c r="AN95" s="372">
        <v>9</v>
      </c>
      <c r="AO95" s="372">
        <v>11</v>
      </c>
      <c r="AP95" s="370">
        <v>11</v>
      </c>
      <c r="AQ95" s="372">
        <v>14</v>
      </c>
      <c r="AR95" s="372">
        <v>15</v>
      </c>
      <c r="AS95" s="372">
        <v>15</v>
      </c>
      <c r="AT95" s="372">
        <v>16</v>
      </c>
      <c r="AU95" s="370">
        <v>16</v>
      </c>
      <c r="AV95" s="372">
        <v>16</v>
      </c>
      <c r="AW95" s="372">
        <v>16</v>
      </c>
      <c r="AX95" s="372">
        <v>16</v>
      </c>
      <c r="AY95" s="372">
        <v>16</v>
      </c>
      <c r="AZ95" s="370">
        <v>16</v>
      </c>
      <c r="BA95" s="372">
        <v>14</v>
      </c>
      <c r="BB95" s="372">
        <v>14</v>
      </c>
      <c r="BC95" s="372">
        <v>14</v>
      </c>
      <c r="BD95" s="372">
        <v>14</v>
      </c>
      <c r="BE95" s="370">
        <v>14</v>
      </c>
      <c r="BF95" s="372">
        <v>14</v>
      </c>
    </row>
    <row r="96" spans="1:58" s="70" customFormat="1">
      <c r="A96" s="392" t="s">
        <v>247</v>
      </c>
      <c r="B96" s="165"/>
      <c r="C96" s="365">
        <v>0</v>
      </c>
      <c r="D96" s="365">
        <v>0</v>
      </c>
      <c r="E96" s="365">
        <v>0</v>
      </c>
      <c r="F96" s="365">
        <v>0</v>
      </c>
      <c r="G96" s="370">
        <v>0</v>
      </c>
      <c r="H96" s="365">
        <v>0</v>
      </c>
      <c r="I96" s="365">
        <v>0</v>
      </c>
      <c r="J96" s="365">
        <v>0</v>
      </c>
      <c r="K96" s="365">
        <v>0</v>
      </c>
      <c r="L96" s="370">
        <v>0</v>
      </c>
      <c r="M96" s="365">
        <v>0</v>
      </c>
      <c r="N96" s="365">
        <v>12</v>
      </c>
      <c r="O96" s="365">
        <v>12</v>
      </c>
      <c r="P96" s="365">
        <v>12</v>
      </c>
      <c r="Q96" s="370">
        <v>12</v>
      </c>
      <c r="R96" s="365">
        <v>12</v>
      </c>
      <c r="S96" s="365">
        <v>12</v>
      </c>
      <c r="T96" s="365">
        <v>12</v>
      </c>
      <c r="U96" s="365">
        <v>12</v>
      </c>
      <c r="V96" s="370">
        <v>12</v>
      </c>
      <c r="W96" s="365">
        <v>12</v>
      </c>
      <c r="X96" s="371">
        <v>8</v>
      </c>
      <c r="Y96" s="371">
        <v>9</v>
      </c>
      <c r="Z96" s="371">
        <v>9</v>
      </c>
      <c r="AA96" s="370">
        <v>9</v>
      </c>
      <c r="AB96" s="365">
        <v>10</v>
      </c>
      <c r="AC96" s="365">
        <v>10</v>
      </c>
      <c r="AD96" s="365">
        <v>10</v>
      </c>
      <c r="AE96" s="365">
        <v>10</v>
      </c>
      <c r="AF96" s="370">
        <v>10</v>
      </c>
      <c r="AG96" s="365">
        <v>10</v>
      </c>
      <c r="AH96" s="365">
        <v>10</v>
      </c>
      <c r="AI96" s="372">
        <v>10</v>
      </c>
      <c r="AJ96" s="372">
        <v>10</v>
      </c>
      <c r="AK96" s="370">
        <v>10</v>
      </c>
      <c r="AL96" s="372">
        <v>10</v>
      </c>
      <c r="AM96" s="372">
        <v>10</v>
      </c>
      <c r="AN96" s="372">
        <v>10</v>
      </c>
      <c r="AO96" s="372">
        <v>0</v>
      </c>
      <c r="AP96" s="370">
        <v>0</v>
      </c>
      <c r="AQ96" s="372">
        <v>0</v>
      </c>
      <c r="AR96" s="372">
        <v>0</v>
      </c>
      <c r="AS96" s="372">
        <v>0</v>
      </c>
      <c r="AT96" s="372">
        <v>0</v>
      </c>
      <c r="AU96" s="370">
        <v>0</v>
      </c>
      <c r="AV96" s="372">
        <v>0</v>
      </c>
      <c r="AW96" s="372">
        <v>0</v>
      </c>
      <c r="AX96" s="372">
        <v>0</v>
      </c>
      <c r="AY96" s="372">
        <v>0</v>
      </c>
      <c r="AZ96" s="370">
        <v>0</v>
      </c>
      <c r="BA96" s="372">
        <v>0</v>
      </c>
      <c r="BB96" s="372">
        <v>0</v>
      </c>
      <c r="BC96" s="372">
        <v>0</v>
      </c>
      <c r="BD96" s="372">
        <v>0</v>
      </c>
      <c r="BE96" s="370">
        <v>0</v>
      </c>
      <c r="BF96" s="372">
        <v>0</v>
      </c>
    </row>
    <row r="97" spans="1:58" s="54" customFormat="1">
      <c r="A97" s="392" t="s">
        <v>252</v>
      </c>
      <c r="B97" s="165"/>
      <c r="C97" s="365">
        <v>0</v>
      </c>
      <c r="D97" s="365">
        <v>0</v>
      </c>
      <c r="E97" s="365">
        <v>0</v>
      </c>
      <c r="F97" s="365">
        <v>0</v>
      </c>
      <c r="G97" s="370">
        <v>0</v>
      </c>
      <c r="H97" s="365">
        <v>0</v>
      </c>
      <c r="I97" s="365">
        <v>0</v>
      </c>
      <c r="J97" s="365">
        <v>0</v>
      </c>
      <c r="K97" s="365">
        <v>0</v>
      </c>
      <c r="L97" s="370">
        <v>0</v>
      </c>
      <c r="M97" s="365">
        <v>0</v>
      </c>
      <c r="N97" s="365">
        <v>15</v>
      </c>
      <c r="O97" s="365">
        <v>17</v>
      </c>
      <c r="P97" s="365">
        <v>17</v>
      </c>
      <c r="Q97" s="370">
        <v>17</v>
      </c>
      <c r="R97" s="365">
        <v>17</v>
      </c>
      <c r="S97" s="365">
        <v>17</v>
      </c>
      <c r="T97" s="365">
        <v>17</v>
      </c>
      <c r="U97" s="365">
        <v>17</v>
      </c>
      <c r="V97" s="370">
        <v>17</v>
      </c>
      <c r="W97" s="365">
        <v>17</v>
      </c>
      <c r="X97" s="371">
        <v>16</v>
      </c>
      <c r="Y97" s="371">
        <v>16</v>
      </c>
      <c r="Z97" s="371">
        <v>16</v>
      </c>
      <c r="AA97" s="370">
        <v>16</v>
      </c>
      <c r="AB97" s="365">
        <v>16</v>
      </c>
      <c r="AC97" s="365">
        <v>16</v>
      </c>
      <c r="AD97" s="365">
        <v>16</v>
      </c>
      <c r="AE97" s="365">
        <v>16</v>
      </c>
      <c r="AF97" s="370">
        <v>16</v>
      </c>
      <c r="AG97" s="365">
        <v>15</v>
      </c>
      <c r="AH97" s="365">
        <v>15</v>
      </c>
      <c r="AI97" s="372">
        <v>13</v>
      </c>
      <c r="AJ97" s="372">
        <v>13</v>
      </c>
      <c r="AK97" s="370">
        <v>13</v>
      </c>
      <c r="AL97" s="372">
        <v>13</v>
      </c>
      <c r="AM97" s="372">
        <v>13</v>
      </c>
      <c r="AN97" s="372">
        <v>13</v>
      </c>
      <c r="AO97" s="372">
        <v>13</v>
      </c>
      <c r="AP97" s="370">
        <v>13</v>
      </c>
      <c r="AQ97" s="372">
        <v>13</v>
      </c>
      <c r="AR97" s="372">
        <v>13</v>
      </c>
      <c r="AS97" s="372">
        <v>13</v>
      </c>
      <c r="AT97" s="372">
        <v>13</v>
      </c>
      <c r="AU97" s="370">
        <v>13</v>
      </c>
      <c r="AV97" s="372">
        <v>13</v>
      </c>
      <c r="AW97" s="372">
        <v>13</v>
      </c>
      <c r="AX97" s="372">
        <v>8</v>
      </c>
      <c r="AY97" s="372">
        <v>8</v>
      </c>
      <c r="AZ97" s="370">
        <v>8</v>
      </c>
      <c r="BA97" s="372">
        <v>8</v>
      </c>
      <c r="BB97" s="372">
        <v>8</v>
      </c>
      <c r="BC97" s="372">
        <v>8</v>
      </c>
      <c r="BD97" s="372">
        <v>8</v>
      </c>
      <c r="BE97" s="370">
        <v>8</v>
      </c>
      <c r="BF97" s="372">
        <v>8</v>
      </c>
    </row>
    <row r="98" spans="1:58" s="70" customFormat="1">
      <c r="A98" s="392" t="s">
        <v>244</v>
      </c>
      <c r="B98" s="165"/>
      <c r="C98" s="365">
        <v>0</v>
      </c>
      <c r="D98" s="365">
        <v>0</v>
      </c>
      <c r="E98" s="365">
        <v>0</v>
      </c>
      <c r="F98" s="365">
        <v>0</v>
      </c>
      <c r="G98" s="370">
        <v>0</v>
      </c>
      <c r="H98" s="365">
        <v>0</v>
      </c>
      <c r="I98" s="365">
        <v>0</v>
      </c>
      <c r="J98" s="365">
        <v>0</v>
      </c>
      <c r="K98" s="365">
        <v>0</v>
      </c>
      <c r="L98" s="370">
        <v>0</v>
      </c>
      <c r="M98" s="365">
        <v>0</v>
      </c>
      <c r="N98" s="365">
        <v>11</v>
      </c>
      <c r="O98" s="365">
        <v>11</v>
      </c>
      <c r="P98" s="365">
        <v>11</v>
      </c>
      <c r="Q98" s="370">
        <v>11</v>
      </c>
      <c r="R98" s="365">
        <v>11</v>
      </c>
      <c r="S98" s="365">
        <v>11</v>
      </c>
      <c r="T98" s="365">
        <v>11</v>
      </c>
      <c r="U98" s="365">
        <v>11</v>
      </c>
      <c r="V98" s="370">
        <v>11</v>
      </c>
      <c r="W98" s="365">
        <v>11</v>
      </c>
      <c r="X98" s="371">
        <v>11</v>
      </c>
      <c r="Y98" s="371">
        <v>11</v>
      </c>
      <c r="Z98" s="371">
        <v>10</v>
      </c>
      <c r="AA98" s="370">
        <v>10</v>
      </c>
      <c r="AB98" s="365">
        <v>10</v>
      </c>
      <c r="AC98" s="365">
        <v>10</v>
      </c>
      <c r="AD98" s="365">
        <v>10</v>
      </c>
      <c r="AE98" s="365">
        <v>10</v>
      </c>
      <c r="AF98" s="370">
        <v>10</v>
      </c>
      <c r="AG98" s="365">
        <v>10</v>
      </c>
      <c r="AH98" s="365">
        <v>10</v>
      </c>
      <c r="AI98" s="372">
        <v>10</v>
      </c>
      <c r="AJ98" s="372">
        <v>10</v>
      </c>
      <c r="AK98" s="370">
        <v>10</v>
      </c>
      <c r="AL98" s="372">
        <v>10</v>
      </c>
      <c r="AM98" s="372">
        <v>10</v>
      </c>
      <c r="AN98" s="372">
        <v>10</v>
      </c>
      <c r="AO98" s="372">
        <v>10</v>
      </c>
      <c r="AP98" s="370">
        <v>10</v>
      </c>
      <c r="AQ98" s="372">
        <v>10</v>
      </c>
      <c r="AR98" s="372">
        <v>10</v>
      </c>
      <c r="AS98" s="372">
        <v>10</v>
      </c>
      <c r="AT98" s="372">
        <v>10</v>
      </c>
      <c r="AU98" s="370">
        <v>10</v>
      </c>
      <c r="AV98" s="372">
        <v>10</v>
      </c>
      <c r="AW98" s="372">
        <v>11</v>
      </c>
      <c r="AX98" s="372">
        <v>11</v>
      </c>
      <c r="AY98" s="372">
        <v>11</v>
      </c>
      <c r="AZ98" s="370">
        <v>11</v>
      </c>
      <c r="BA98" s="372">
        <v>11</v>
      </c>
      <c r="BB98" s="372">
        <v>11</v>
      </c>
      <c r="BC98" s="372">
        <v>11</v>
      </c>
      <c r="BD98" s="372">
        <v>11</v>
      </c>
      <c r="BE98" s="370">
        <v>11</v>
      </c>
      <c r="BF98" s="372">
        <v>11</v>
      </c>
    </row>
    <row r="99" spans="1:58" s="70" customFormat="1">
      <c r="A99" s="391" t="s">
        <v>394</v>
      </c>
      <c r="B99" s="165"/>
      <c r="C99" s="365"/>
      <c r="D99" s="365"/>
      <c r="E99" s="365"/>
      <c r="F99" s="365"/>
      <c r="G99" s="370"/>
      <c r="H99" s="365"/>
      <c r="I99" s="365"/>
      <c r="J99" s="365"/>
      <c r="K99" s="365"/>
      <c r="L99" s="370"/>
      <c r="M99" s="365"/>
      <c r="N99" s="365"/>
      <c r="O99" s="365"/>
      <c r="P99" s="365"/>
      <c r="Q99" s="370"/>
      <c r="R99" s="365"/>
      <c r="S99" s="365"/>
      <c r="T99" s="365"/>
      <c r="U99" s="365"/>
      <c r="V99" s="370"/>
      <c r="W99" s="365"/>
      <c r="X99" s="371"/>
      <c r="Y99" s="371"/>
      <c r="Z99" s="371"/>
      <c r="AA99" s="370"/>
      <c r="AB99" s="365"/>
      <c r="AC99" s="365"/>
      <c r="AD99" s="365"/>
      <c r="AE99" s="365"/>
      <c r="AF99" s="370"/>
      <c r="AG99" s="365"/>
      <c r="AH99" s="365"/>
      <c r="AI99" s="372"/>
      <c r="AJ99" s="372"/>
      <c r="AK99" s="370"/>
      <c r="AL99" s="372"/>
      <c r="AM99" s="372"/>
      <c r="AN99" s="372"/>
      <c r="AO99" s="372"/>
      <c r="AP99" s="370"/>
      <c r="AQ99" s="372"/>
      <c r="AR99" s="372"/>
      <c r="AS99" s="372">
        <v>2</v>
      </c>
      <c r="AT99" s="372">
        <v>2</v>
      </c>
      <c r="AU99" s="370">
        <v>2</v>
      </c>
      <c r="AV99" s="372">
        <v>2</v>
      </c>
      <c r="AW99" s="372">
        <v>2</v>
      </c>
      <c r="AX99" s="372">
        <v>2</v>
      </c>
      <c r="AY99" s="372">
        <v>2</v>
      </c>
      <c r="AZ99" s="370">
        <v>2</v>
      </c>
      <c r="BA99" s="372">
        <v>2</v>
      </c>
      <c r="BB99" s="372">
        <v>2</v>
      </c>
      <c r="BC99" s="372">
        <v>2</v>
      </c>
      <c r="BD99" s="372">
        <v>2</v>
      </c>
      <c r="BE99" s="370">
        <v>2</v>
      </c>
      <c r="BF99" s="372">
        <v>2</v>
      </c>
    </row>
    <row r="100" spans="1:58" s="70" customFormat="1">
      <c r="A100" s="337" t="s">
        <v>249</v>
      </c>
      <c r="B100" s="393"/>
      <c r="C100" s="387">
        <v>123</v>
      </c>
      <c r="D100" s="387">
        <v>116</v>
      </c>
      <c r="E100" s="387">
        <v>109</v>
      </c>
      <c r="F100" s="387">
        <v>120</v>
      </c>
      <c r="G100" s="388">
        <v>120</v>
      </c>
      <c r="H100" s="387">
        <v>106</v>
      </c>
      <c r="I100" s="387">
        <v>107</v>
      </c>
      <c r="J100" s="387">
        <v>107</v>
      </c>
      <c r="K100" s="387">
        <v>108</v>
      </c>
      <c r="L100" s="388">
        <v>108</v>
      </c>
      <c r="M100" s="387">
        <v>104</v>
      </c>
      <c r="N100" s="387">
        <v>0</v>
      </c>
      <c r="O100" s="387">
        <v>0</v>
      </c>
      <c r="P100" s="387">
        <v>0</v>
      </c>
      <c r="Q100" s="388">
        <v>0</v>
      </c>
      <c r="R100" s="387">
        <v>0</v>
      </c>
      <c r="S100" s="387">
        <v>0</v>
      </c>
      <c r="T100" s="387">
        <v>0</v>
      </c>
      <c r="U100" s="387">
        <v>0</v>
      </c>
      <c r="V100" s="388">
        <v>0</v>
      </c>
      <c r="W100" s="387">
        <v>0</v>
      </c>
      <c r="X100" s="389">
        <v>0</v>
      </c>
      <c r="Y100" s="389">
        <v>0</v>
      </c>
      <c r="Z100" s="389">
        <v>0</v>
      </c>
      <c r="AA100" s="388">
        <v>0</v>
      </c>
      <c r="AB100" s="387">
        <v>0</v>
      </c>
      <c r="AC100" s="387">
        <v>0</v>
      </c>
      <c r="AD100" s="387">
        <v>0</v>
      </c>
      <c r="AE100" s="387">
        <v>0</v>
      </c>
      <c r="AF100" s="388">
        <v>0</v>
      </c>
      <c r="AG100" s="387">
        <v>0</v>
      </c>
      <c r="AH100" s="387">
        <v>0</v>
      </c>
      <c r="AI100" s="390">
        <v>0</v>
      </c>
      <c r="AJ100" s="390">
        <v>0</v>
      </c>
      <c r="AK100" s="388">
        <v>0</v>
      </c>
      <c r="AL100" s="390">
        <v>0</v>
      </c>
      <c r="AM100" s="390">
        <v>0</v>
      </c>
      <c r="AN100" s="390">
        <v>0</v>
      </c>
      <c r="AO100" s="390">
        <v>0</v>
      </c>
      <c r="AP100" s="388">
        <v>0</v>
      </c>
      <c r="AQ100" s="390">
        <v>0</v>
      </c>
      <c r="AR100" s="390">
        <v>0</v>
      </c>
      <c r="AS100" s="390">
        <v>0</v>
      </c>
      <c r="AT100" s="390">
        <v>0</v>
      </c>
      <c r="AU100" s="388">
        <v>0</v>
      </c>
      <c r="AV100" s="390">
        <v>1</v>
      </c>
      <c r="AW100" s="390">
        <v>5</v>
      </c>
      <c r="AX100" s="390">
        <v>5</v>
      </c>
      <c r="AY100" s="390">
        <v>5</v>
      </c>
      <c r="AZ100" s="388">
        <v>5</v>
      </c>
      <c r="BA100" s="390">
        <v>5</v>
      </c>
      <c r="BB100" s="390">
        <v>5</v>
      </c>
      <c r="BC100" s="390">
        <v>36</v>
      </c>
      <c r="BD100" s="390">
        <v>43</v>
      </c>
      <c r="BE100" s="388">
        <v>43</v>
      </c>
      <c r="BF100" s="390">
        <v>49</v>
      </c>
    </row>
    <row r="101" spans="1:58" s="70" customFormat="1">
      <c r="A101" s="392" t="s">
        <v>245</v>
      </c>
      <c r="B101" s="165"/>
      <c r="C101" s="365">
        <v>33</v>
      </c>
      <c r="D101" s="365">
        <v>30</v>
      </c>
      <c r="E101" s="365">
        <v>27</v>
      </c>
      <c r="F101" s="365">
        <v>27</v>
      </c>
      <c r="G101" s="370">
        <v>27</v>
      </c>
      <c r="H101" s="365">
        <v>26</v>
      </c>
      <c r="I101" s="365">
        <v>27</v>
      </c>
      <c r="J101" s="365">
        <v>27</v>
      </c>
      <c r="K101" s="365">
        <v>27</v>
      </c>
      <c r="L101" s="370">
        <v>27</v>
      </c>
      <c r="M101" s="365">
        <v>26</v>
      </c>
      <c r="N101" s="365">
        <v>0</v>
      </c>
      <c r="O101" s="365">
        <v>0</v>
      </c>
      <c r="P101" s="365">
        <v>0</v>
      </c>
      <c r="Q101" s="370">
        <v>0</v>
      </c>
      <c r="R101" s="365">
        <v>0</v>
      </c>
      <c r="S101" s="365">
        <v>0</v>
      </c>
      <c r="T101" s="365">
        <v>0</v>
      </c>
      <c r="U101" s="365">
        <v>0</v>
      </c>
      <c r="V101" s="370">
        <v>0</v>
      </c>
      <c r="W101" s="365">
        <v>0</v>
      </c>
      <c r="X101" s="371">
        <v>0</v>
      </c>
      <c r="Y101" s="371">
        <v>0</v>
      </c>
      <c r="Z101" s="371">
        <v>0</v>
      </c>
      <c r="AA101" s="370">
        <v>0</v>
      </c>
      <c r="AB101" s="365">
        <v>0</v>
      </c>
      <c r="AC101" s="365">
        <v>0</v>
      </c>
      <c r="AD101" s="365">
        <v>0</v>
      </c>
      <c r="AE101" s="365">
        <v>0</v>
      </c>
      <c r="AF101" s="370">
        <v>0</v>
      </c>
      <c r="AG101" s="365">
        <v>0</v>
      </c>
      <c r="AH101" s="365">
        <v>0</v>
      </c>
      <c r="AI101" s="372">
        <v>0</v>
      </c>
      <c r="AJ101" s="372">
        <v>0</v>
      </c>
      <c r="AK101" s="370">
        <v>0</v>
      </c>
      <c r="AL101" s="372">
        <v>0</v>
      </c>
      <c r="AM101" s="372">
        <v>0</v>
      </c>
      <c r="AN101" s="372">
        <v>0</v>
      </c>
      <c r="AO101" s="372">
        <v>0</v>
      </c>
      <c r="AP101" s="370">
        <v>0</v>
      </c>
      <c r="AQ101" s="372">
        <v>0</v>
      </c>
      <c r="AR101" s="372">
        <v>0</v>
      </c>
      <c r="AS101" s="372">
        <v>0</v>
      </c>
      <c r="AT101" s="372">
        <v>0</v>
      </c>
      <c r="AU101" s="370">
        <v>0</v>
      </c>
      <c r="AV101" s="372">
        <v>0</v>
      </c>
      <c r="AW101" s="372">
        <v>0</v>
      </c>
      <c r="AX101" s="372">
        <v>0</v>
      </c>
      <c r="AY101" s="372">
        <v>0</v>
      </c>
      <c r="AZ101" s="370">
        <v>0</v>
      </c>
      <c r="BA101" s="372">
        <v>0</v>
      </c>
      <c r="BB101" s="372">
        <v>0</v>
      </c>
      <c r="BC101" s="372">
        <v>0</v>
      </c>
      <c r="BD101" s="372">
        <v>0</v>
      </c>
      <c r="BE101" s="370">
        <v>0</v>
      </c>
      <c r="BF101" s="372">
        <v>0</v>
      </c>
    </row>
    <row r="102" spans="1:58" s="70" customFormat="1">
      <c r="A102" s="392" t="s">
        <v>250</v>
      </c>
      <c r="B102" s="165"/>
      <c r="C102" s="365">
        <v>43</v>
      </c>
      <c r="D102" s="365">
        <v>43</v>
      </c>
      <c r="E102" s="365">
        <v>43</v>
      </c>
      <c r="F102" s="365">
        <v>41</v>
      </c>
      <c r="G102" s="370">
        <v>41</v>
      </c>
      <c r="H102" s="365">
        <v>31</v>
      </c>
      <c r="I102" s="365">
        <v>31</v>
      </c>
      <c r="J102" s="365">
        <v>31</v>
      </c>
      <c r="K102" s="365">
        <v>32</v>
      </c>
      <c r="L102" s="370">
        <v>32</v>
      </c>
      <c r="M102" s="365">
        <v>30</v>
      </c>
      <c r="N102" s="365">
        <v>0</v>
      </c>
      <c r="O102" s="365">
        <v>0</v>
      </c>
      <c r="P102" s="365">
        <v>0</v>
      </c>
      <c r="Q102" s="370">
        <v>0</v>
      </c>
      <c r="R102" s="365">
        <v>0</v>
      </c>
      <c r="S102" s="365">
        <v>0</v>
      </c>
      <c r="T102" s="365">
        <v>0</v>
      </c>
      <c r="U102" s="365">
        <v>0</v>
      </c>
      <c r="V102" s="370">
        <v>0</v>
      </c>
      <c r="W102" s="365">
        <v>0</v>
      </c>
      <c r="X102" s="371">
        <v>0</v>
      </c>
      <c r="Y102" s="371">
        <v>0</v>
      </c>
      <c r="Z102" s="371">
        <v>0</v>
      </c>
      <c r="AA102" s="370">
        <v>0</v>
      </c>
      <c r="AB102" s="365">
        <v>0</v>
      </c>
      <c r="AC102" s="365">
        <v>0</v>
      </c>
      <c r="AD102" s="365">
        <v>0</v>
      </c>
      <c r="AE102" s="365">
        <v>0</v>
      </c>
      <c r="AF102" s="370">
        <v>0</v>
      </c>
      <c r="AG102" s="365">
        <v>0</v>
      </c>
      <c r="AH102" s="365">
        <v>0</v>
      </c>
      <c r="AI102" s="372">
        <v>0</v>
      </c>
      <c r="AJ102" s="372">
        <v>0</v>
      </c>
      <c r="AK102" s="370">
        <v>0</v>
      </c>
      <c r="AL102" s="372">
        <v>0</v>
      </c>
      <c r="AM102" s="372">
        <v>0</v>
      </c>
      <c r="AN102" s="372">
        <v>0</v>
      </c>
      <c r="AO102" s="372">
        <v>0</v>
      </c>
      <c r="AP102" s="370">
        <v>0</v>
      </c>
      <c r="AQ102" s="372">
        <v>0</v>
      </c>
      <c r="AR102" s="372">
        <v>0</v>
      </c>
      <c r="AS102" s="372">
        <v>0</v>
      </c>
      <c r="AT102" s="372">
        <v>0</v>
      </c>
      <c r="AU102" s="370">
        <v>0</v>
      </c>
      <c r="AV102" s="372">
        <v>0</v>
      </c>
      <c r="AW102" s="372">
        <v>0</v>
      </c>
      <c r="AX102" s="372">
        <v>0</v>
      </c>
      <c r="AY102" s="372">
        <v>0</v>
      </c>
      <c r="AZ102" s="370">
        <v>0</v>
      </c>
      <c r="BA102" s="372">
        <v>0</v>
      </c>
      <c r="BB102" s="372">
        <v>0</v>
      </c>
      <c r="BC102" s="372">
        <v>31</v>
      </c>
      <c r="BD102" s="372">
        <v>31</v>
      </c>
      <c r="BE102" s="370">
        <v>31</v>
      </c>
      <c r="BF102" s="372">
        <v>31</v>
      </c>
    </row>
    <row r="103" spans="1:58" s="70" customFormat="1">
      <c r="A103" s="392" t="s">
        <v>246</v>
      </c>
      <c r="B103" s="165"/>
      <c r="C103" s="365">
        <v>18</v>
      </c>
      <c r="D103" s="365">
        <v>16</v>
      </c>
      <c r="E103" s="365">
        <v>14</v>
      </c>
      <c r="F103" s="365">
        <v>14</v>
      </c>
      <c r="G103" s="370">
        <v>14</v>
      </c>
      <c r="H103" s="365">
        <v>11</v>
      </c>
      <c r="I103" s="365">
        <v>11</v>
      </c>
      <c r="J103" s="365">
        <v>11</v>
      </c>
      <c r="K103" s="365">
        <v>11</v>
      </c>
      <c r="L103" s="370">
        <v>11</v>
      </c>
      <c r="M103" s="365">
        <v>11</v>
      </c>
      <c r="N103" s="365">
        <v>0</v>
      </c>
      <c r="O103" s="365">
        <v>0</v>
      </c>
      <c r="P103" s="365">
        <v>0</v>
      </c>
      <c r="Q103" s="370">
        <v>0</v>
      </c>
      <c r="R103" s="365">
        <v>0</v>
      </c>
      <c r="S103" s="365">
        <v>0</v>
      </c>
      <c r="T103" s="365">
        <v>0</v>
      </c>
      <c r="U103" s="365">
        <v>0</v>
      </c>
      <c r="V103" s="370">
        <v>0</v>
      </c>
      <c r="W103" s="365">
        <v>0</v>
      </c>
      <c r="X103" s="371">
        <v>0</v>
      </c>
      <c r="Y103" s="371">
        <v>0</v>
      </c>
      <c r="Z103" s="371">
        <v>0</v>
      </c>
      <c r="AA103" s="370">
        <v>0</v>
      </c>
      <c r="AB103" s="365">
        <v>0</v>
      </c>
      <c r="AC103" s="365">
        <v>0</v>
      </c>
      <c r="AD103" s="365">
        <v>0</v>
      </c>
      <c r="AE103" s="365">
        <v>0</v>
      </c>
      <c r="AF103" s="370">
        <v>0</v>
      </c>
      <c r="AG103" s="365">
        <v>0</v>
      </c>
      <c r="AH103" s="365">
        <v>0</v>
      </c>
      <c r="AI103" s="372">
        <v>0</v>
      </c>
      <c r="AJ103" s="372">
        <v>0</v>
      </c>
      <c r="AK103" s="370">
        <v>0</v>
      </c>
      <c r="AL103" s="372">
        <v>0</v>
      </c>
      <c r="AM103" s="372">
        <v>0</v>
      </c>
      <c r="AN103" s="372">
        <v>0</v>
      </c>
      <c r="AO103" s="372">
        <v>0</v>
      </c>
      <c r="AP103" s="370">
        <v>0</v>
      </c>
      <c r="AQ103" s="372">
        <v>0</v>
      </c>
      <c r="AR103" s="372">
        <v>0</v>
      </c>
      <c r="AS103" s="372">
        <v>0</v>
      </c>
      <c r="AT103" s="372">
        <v>0</v>
      </c>
      <c r="AU103" s="370">
        <v>0</v>
      </c>
      <c r="AV103" s="372">
        <v>0</v>
      </c>
      <c r="AW103" s="372">
        <v>0</v>
      </c>
      <c r="AX103" s="372">
        <v>0</v>
      </c>
      <c r="AY103" s="372">
        <v>0</v>
      </c>
      <c r="AZ103" s="370">
        <v>0</v>
      </c>
      <c r="BA103" s="372">
        <v>0</v>
      </c>
      <c r="BB103" s="372">
        <v>0</v>
      </c>
      <c r="BC103" s="372">
        <v>0</v>
      </c>
      <c r="BD103" s="372">
        <v>0</v>
      </c>
      <c r="BE103" s="370">
        <v>0</v>
      </c>
      <c r="BF103" s="372">
        <v>0</v>
      </c>
    </row>
    <row r="104" spans="1:58" s="70" customFormat="1">
      <c r="A104" s="392" t="s">
        <v>247</v>
      </c>
      <c r="B104" s="165"/>
      <c r="C104" s="365">
        <v>0</v>
      </c>
      <c r="D104" s="365">
        <v>0</v>
      </c>
      <c r="E104" s="365">
        <v>0</v>
      </c>
      <c r="F104" s="365">
        <v>14</v>
      </c>
      <c r="G104" s="370">
        <v>14</v>
      </c>
      <c r="H104" s="365">
        <v>14</v>
      </c>
      <c r="I104" s="365">
        <v>14</v>
      </c>
      <c r="J104" s="365">
        <v>14</v>
      </c>
      <c r="K104" s="365">
        <v>14</v>
      </c>
      <c r="L104" s="370">
        <v>14</v>
      </c>
      <c r="M104" s="365">
        <v>12</v>
      </c>
      <c r="N104" s="365">
        <v>0</v>
      </c>
      <c r="O104" s="365">
        <v>0</v>
      </c>
      <c r="P104" s="365">
        <v>0</v>
      </c>
      <c r="Q104" s="370">
        <v>0</v>
      </c>
      <c r="R104" s="365">
        <v>0</v>
      </c>
      <c r="S104" s="365">
        <v>0</v>
      </c>
      <c r="T104" s="365">
        <v>0</v>
      </c>
      <c r="U104" s="365">
        <v>0</v>
      </c>
      <c r="V104" s="370">
        <v>0</v>
      </c>
      <c r="W104" s="365">
        <v>0</v>
      </c>
      <c r="X104" s="371">
        <v>0</v>
      </c>
      <c r="Y104" s="371">
        <v>0</v>
      </c>
      <c r="Z104" s="371">
        <v>0</v>
      </c>
      <c r="AA104" s="370">
        <v>0</v>
      </c>
      <c r="AB104" s="365">
        <v>0</v>
      </c>
      <c r="AC104" s="365">
        <v>0</v>
      </c>
      <c r="AD104" s="365">
        <v>0</v>
      </c>
      <c r="AE104" s="365">
        <v>0</v>
      </c>
      <c r="AF104" s="370">
        <v>0</v>
      </c>
      <c r="AG104" s="365">
        <v>0</v>
      </c>
      <c r="AH104" s="365">
        <v>0</v>
      </c>
      <c r="AI104" s="372">
        <v>0</v>
      </c>
      <c r="AJ104" s="372">
        <v>0</v>
      </c>
      <c r="AK104" s="370">
        <v>0</v>
      </c>
      <c r="AL104" s="372">
        <v>0</v>
      </c>
      <c r="AM104" s="372">
        <v>0</v>
      </c>
      <c r="AN104" s="372">
        <v>0</v>
      </c>
      <c r="AO104" s="372">
        <v>0</v>
      </c>
      <c r="AP104" s="370">
        <v>0</v>
      </c>
      <c r="AQ104" s="372">
        <v>0</v>
      </c>
      <c r="AR104" s="372">
        <v>0</v>
      </c>
      <c r="AS104" s="372">
        <v>0</v>
      </c>
      <c r="AT104" s="372">
        <v>0</v>
      </c>
      <c r="AU104" s="370">
        <v>0</v>
      </c>
      <c r="AV104" s="372">
        <v>1</v>
      </c>
      <c r="AW104" s="372">
        <v>1</v>
      </c>
      <c r="AX104" s="372">
        <v>1</v>
      </c>
      <c r="AY104" s="372">
        <v>1</v>
      </c>
      <c r="AZ104" s="370">
        <v>1</v>
      </c>
      <c r="BA104" s="372">
        <v>1</v>
      </c>
      <c r="BB104" s="372">
        <v>1</v>
      </c>
      <c r="BC104" s="372">
        <v>1</v>
      </c>
      <c r="BD104" s="372">
        <v>1</v>
      </c>
      <c r="BE104" s="370">
        <v>1</v>
      </c>
      <c r="BF104" s="372">
        <v>1</v>
      </c>
    </row>
    <row r="105" spans="1:58" s="56" customFormat="1">
      <c r="A105" s="392" t="s">
        <v>406</v>
      </c>
      <c r="B105" s="165"/>
      <c r="C105" s="365">
        <v>0</v>
      </c>
      <c r="D105" s="365">
        <v>0</v>
      </c>
      <c r="E105" s="365">
        <v>0</v>
      </c>
      <c r="F105" s="365">
        <v>0</v>
      </c>
      <c r="G105" s="370">
        <v>0</v>
      </c>
      <c r="H105" s="365">
        <v>0</v>
      </c>
      <c r="I105" s="365">
        <v>0</v>
      </c>
      <c r="J105" s="365">
        <v>0</v>
      </c>
      <c r="K105" s="365">
        <v>0</v>
      </c>
      <c r="L105" s="370">
        <v>0</v>
      </c>
      <c r="M105" s="365">
        <v>0</v>
      </c>
      <c r="N105" s="365">
        <v>0</v>
      </c>
      <c r="O105" s="365">
        <v>0</v>
      </c>
      <c r="P105" s="365">
        <v>0</v>
      </c>
      <c r="Q105" s="370">
        <v>0</v>
      </c>
      <c r="R105" s="365">
        <v>0</v>
      </c>
      <c r="S105" s="365">
        <v>0</v>
      </c>
      <c r="T105" s="365">
        <v>0</v>
      </c>
      <c r="U105" s="365">
        <v>0</v>
      </c>
      <c r="V105" s="370">
        <v>0</v>
      </c>
      <c r="W105" s="365">
        <v>0</v>
      </c>
      <c r="X105" s="371">
        <v>0</v>
      </c>
      <c r="Y105" s="371">
        <v>0</v>
      </c>
      <c r="Z105" s="371">
        <v>0</v>
      </c>
      <c r="AA105" s="370">
        <v>0</v>
      </c>
      <c r="AB105" s="365">
        <v>0</v>
      </c>
      <c r="AC105" s="365">
        <v>0</v>
      </c>
      <c r="AD105" s="365">
        <v>0</v>
      </c>
      <c r="AE105" s="365">
        <v>0</v>
      </c>
      <c r="AF105" s="370">
        <v>0</v>
      </c>
      <c r="AG105" s="365">
        <v>0</v>
      </c>
      <c r="AH105" s="365">
        <v>0</v>
      </c>
      <c r="AI105" s="372">
        <v>0</v>
      </c>
      <c r="AJ105" s="372">
        <v>0</v>
      </c>
      <c r="AK105" s="370">
        <v>0</v>
      </c>
      <c r="AL105" s="372">
        <v>0</v>
      </c>
      <c r="AM105" s="372">
        <v>0</v>
      </c>
      <c r="AN105" s="372">
        <v>0</v>
      </c>
      <c r="AO105" s="372">
        <v>0</v>
      </c>
      <c r="AP105" s="370">
        <v>0</v>
      </c>
      <c r="AQ105" s="372">
        <v>0</v>
      </c>
      <c r="AR105" s="372">
        <v>0</v>
      </c>
      <c r="AS105" s="372">
        <v>0</v>
      </c>
      <c r="AT105" s="372">
        <v>0</v>
      </c>
      <c r="AU105" s="370">
        <v>0</v>
      </c>
      <c r="AV105" s="372">
        <v>0</v>
      </c>
      <c r="AW105" s="372">
        <v>4</v>
      </c>
      <c r="AX105" s="372">
        <v>4</v>
      </c>
      <c r="AY105" s="372">
        <v>4</v>
      </c>
      <c r="AZ105" s="370">
        <v>4</v>
      </c>
      <c r="BA105" s="372">
        <v>4</v>
      </c>
      <c r="BB105" s="372">
        <v>4</v>
      </c>
      <c r="BC105" s="372">
        <v>4</v>
      </c>
      <c r="BD105" s="372">
        <v>11</v>
      </c>
      <c r="BE105" s="370">
        <v>11</v>
      </c>
      <c r="BF105" s="372">
        <v>11</v>
      </c>
    </row>
    <row r="106" spans="1:58">
      <c r="A106" s="392" t="s">
        <v>248</v>
      </c>
      <c r="B106" s="165"/>
      <c r="C106" s="365">
        <v>14</v>
      </c>
      <c r="D106" s="365">
        <v>14</v>
      </c>
      <c r="E106" s="365">
        <v>14</v>
      </c>
      <c r="F106" s="365">
        <v>14</v>
      </c>
      <c r="G106" s="370">
        <v>14</v>
      </c>
      <c r="H106" s="365">
        <v>14</v>
      </c>
      <c r="I106" s="365">
        <v>14</v>
      </c>
      <c r="J106" s="365">
        <v>14</v>
      </c>
      <c r="K106" s="365">
        <v>14</v>
      </c>
      <c r="L106" s="370">
        <v>14</v>
      </c>
      <c r="M106" s="365">
        <v>14</v>
      </c>
      <c r="N106" s="365">
        <v>0</v>
      </c>
      <c r="O106" s="365">
        <v>0</v>
      </c>
      <c r="P106" s="365">
        <v>0</v>
      </c>
      <c r="Q106" s="370">
        <v>0</v>
      </c>
      <c r="R106" s="365">
        <v>0</v>
      </c>
      <c r="S106" s="365">
        <v>0</v>
      </c>
      <c r="T106" s="365">
        <v>0</v>
      </c>
      <c r="U106" s="365">
        <v>0</v>
      </c>
      <c r="V106" s="370">
        <v>0</v>
      </c>
      <c r="W106" s="365">
        <v>0</v>
      </c>
      <c r="X106" s="371">
        <v>0</v>
      </c>
      <c r="Y106" s="371">
        <v>0</v>
      </c>
      <c r="Z106" s="371">
        <v>0</v>
      </c>
      <c r="AA106" s="370">
        <v>0</v>
      </c>
      <c r="AB106" s="365">
        <v>0</v>
      </c>
      <c r="AC106" s="365">
        <v>0</v>
      </c>
      <c r="AD106" s="365">
        <v>0</v>
      </c>
      <c r="AE106" s="365">
        <v>0</v>
      </c>
      <c r="AF106" s="370">
        <v>0</v>
      </c>
      <c r="AG106" s="365">
        <v>0</v>
      </c>
      <c r="AH106" s="365">
        <v>0</v>
      </c>
      <c r="AI106" s="372">
        <v>0</v>
      </c>
      <c r="AJ106" s="372">
        <v>0</v>
      </c>
      <c r="AK106" s="370">
        <v>0</v>
      </c>
      <c r="AL106" s="372">
        <v>0</v>
      </c>
      <c r="AM106" s="372">
        <v>0</v>
      </c>
      <c r="AN106" s="372">
        <v>0</v>
      </c>
      <c r="AO106" s="372">
        <v>0</v>
      </c>
      <c r="AP106" s="370">
        <v>0</v>
      </c>
      <c r="AQ106" s="372">
        <v>0</v>
      </c>
      <c r="AR106" s="372">
        <v>0</v>
      </c>
      <c r="AS106" s="372">
        <v>0</v>
      </c>
      <c r="AT106" s="372">
        <v>0</v>
      </c>
      <c r="AU106" s="370">
        <v>0</v>
      </c>
      <c r="AV106" s="372">
        <v>0</v>
      </c>
      <c r="AW106" s="372">
        <v>0</v>
      </c>
      <c r="AX106" s="372">
        <v>0</v>
      </c>
      <c r="AY106" s="372">
        <v>0</v>
      </c>
      <c r="AZ106" s="370">
        <v>0</v>
      </c>
      <c r="BA106" s="372">
        <v>0</v>
      </c>
      <c r="BB106" s="372">
        <v>0</v>
      </c>
      <c r="BC106" s="372">
        <v>0</v>
      </c>
      <c r="BD106" s="372">
        <v>0</v>
      </c>
      <c r="BE106" s="370">
        <v>0</v>
      </c>
      <c r="BF106" s="372">
        <v>0</v>
      </c>
    </row>
    <row r="107" spans="1:58" s="57" customFormat="1">
      <c r="A107" s="392" t="s">
        <v>244</v>
      </c>
      <c r="B107" s="165"/>
      <c r="C107" s="365">
        <v>15</v>
      </c>
      <c r="D107" s="365">
        <v>13</v>
      </c>
      <c r="E107" s="365">
        <v>11</v>
      </c>
      <c r="F107" s="365">
        <v>10</v>
      </c>
      <c r="G107" s="370">
        <v>10</v>
      </c>
      <c r="H107" s="365">
        <v>10</v>
      </c>
      <c r="I107" s="365">
        <v>10</v>
      </c>
      <c r="J107" s="365">
        <v>10</v>
      </c>
      <c r="K107" s="365">
        <v>10</v>
      </c>
      <c r="L107" s="370">
        <v>10</v>
      </c>
      <c r="M107" s="365">
        <v>11</v>
      </c>
      <c r="N107" s="365">
        <v>0</v>
      </c>
      <c r="O107" s="365">
        <v>0</v>
      </c>
      <c r="P107" s="365">
        <v>0</v>
      </c>
      <c r="Q107" s="370">
        <v>0</v>
      </c>
      <c r="R107" s="365">
        <v>0</v>
      </c>
      <c r="S107" s="365">
        <v>0</v>
      </c>
      <c r="T107" s="365">
        <v>0</v>
      </c>
      <c r="U107" s="365">
        <v>0</v>
      </c>
      <c r="V107" s="370">
        <v>0</v>
      </c>
      <c r="W107" s="365">
        <v>0</v>
      </c>
      <c r="X107" s="371">
        <v>0</v>
      </c>
      <c r="Y107" s="371">
        <v>0</v>
      </c>
      <c r="Z107" s="371">
        <v>0</v>
      </c>
      <c r="AA107" s="370">
        <v>0</v>
      </c>
      <c r="AB107" s="365">
        <v>0</v>
      </c>
      <c r="AC107" s="365">
        <v>0</v>
      </c>
      <c r="AD107" s="365">
        <v>0</v>
      </c>
      <c r="AE107" s="365">
        <v>0</v>
      </c>
      <c r="AF107" s="370">
        <v>0</v>
      </c>
      <c r="AG107" s="365">
        <v>0</v>
      </c>
      <c r="AH107" s="365">
        <v>0</v>
      </c>
      <c r="AI107" s="372">
        <v>0</v>
      </c>
      <c r="AJ107" s="372">
        <v>0</v>
      </c>
      <c r="AK107" s="370">
        <v>0</v>
      </c>
      <c r="AL107" s="372">
        <v>0</v>
      </c>
      <c r="AM107" s="372">
        <v>0</v>
      </c>
      <c r="AN107" s="372">
        <v>0</v>
      </c>
      <c r="AO107" s="372">
        <v>0</v>
      </c>
      <c r="AP107" s="370">
        <v>0</v>
      </c>
      <c r="AQ107" s="372">
        <v>0</v>
      </c>
      <c r="AR107" s="372">
        <v>0</v>
      </c>
      <c r="AS107" s="372">
        <v>0</v>
      </c>
      <c r="AT107" s="372">
        <v>0</v>
      </c>
      <c r="AU107" s="370">
        <v>0</v>
      </c>
      <c r="AV107" s="372">
        <v>0</v>
      </c>
      <c r="AW107" s="372">
        <v>0</v>
      </c>
      <c r="AX107" s="372">
        <v>0</v>
      </c>
      <c r="AY107" s="372">
        <v>0</v>
      </c>
      <c r="AZ107" s="370">
        <v>0</v>
      </c>
      <c r="BA107" s="372">
        <v>0</v>
      </c>
      <c r="BB107" s="372">
        <v>0</v>
      </c>
      <c r="BC107" s="372">
        <v>0</v>
      </c>
      <c r="BD107" s="372">
        <v>0</v>
      </c>
      <c r="BE107" s="370">
        <v>0</v>
      </c>
      <c r="BF107" s="372">
        <v>6</v>
      </c>
    </row>
    <row r="108" spans="1:58" ht="3.75" customHeight="1">
      <c r="A108" s="598" t="s">
        <v>562</v>
      </c>
      <c r="B108" s="353"/>
      <c r="C108" s="373"/>
      <c r="D108" s="373"/>
      <c r="E108" s="373"/>
      <c r="F108" s="373"/>
      <c r="G108" s="374"/>
      <c r="H108" s="373"/>
      <c r="I108" s="373"/>
      <c r="J108" s="373"/>
      <c r="K108" s="373"/>
      <c r="L108" s="374"/>
      <c r="M108" s="373"/>
      <c r="N108" s="373"/>
      <c r="O108" s="373"/>
      <c r="P108" s="373"/>
      <c r="Q108" s="374"/>
      <c r="R108" s="373"/>
      <c r="S108" s="373"/>
      <c r="T108" s="373"/>
      <c r="U108" s="373"/>
      <c r="V108" s="374"/>
      <c r="W108" s="373"/>
      <c r="X108" s="373"/>
      <c r="Y108" s="373"/>
      <c r="Z108" s="373"/>
      <c r="AA108" s="374"/>
      <c r="AB108" s="373"/>
      <c r="AC108" s="373"/>
      <c r="AD108" s="373"/>
      <c r="AE108" s="373"/>
      <c r="AF108" s="374"/>
      <c r="AG108" s="373"/>
      <c r="AH108" s="373"/>
      <c r="AI108" s="394"/>
      <c r="AJ108" s="394"/>
      <c r="AK108" s="374"/>
      <c r="AL108" s="394"/>
      <c r="AM108" s="394"/>
      <c r="AN108" s="394"/>
      <c r="AO108" s="394"/>
      <c r="AP108" s="374"/>
      <c r="AQ108" s="394"/>
      <c r="AR108" s="394"/>
      <c r="AS108" s="394"/>
      <c r="AT108" s="394"/>
      <c r="AU108" s="374"/>
      <c r="AV108" s="394"/>
      <c r="AW108" s="394"/>
      <c r="AX108" s="394"/>
      <c r="AY108" s="394"/>
      <c r="AZ108" s="374"/>
      <c r="BA108" s="394"/>
      <c r="BB108" s="394"/>
      <c r="BC108" s="394"/>
      <c r="BD108" s="394"/>
      <c r="BE108" s="374"/>
      <c r="BF108" s="599">
        <v>23</v>
      </c>
    </row>
    <row r="109" spans="1:58" s="69" customFormat="1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</row>
    <row r="110" spans="1:58" s="70" customFormat="1" ht="12.75">
      <c r="A110" s="324"/>
      <c r="B110" s="325"/>
      <c r="C110" s="105" t="s">
        <v>8</v>
      </c>
      <c r="D110" s="105" t="s">
        <v>9</v>
      </c>
      <c r="E110" s="105" t="s">
        <v>10</v>
      </c>
      <c r="F110" s="105" t="s">
        <v>11</v>
      </c>
      <c r="G110" s="104">
        <v>2009</v>
      </c>
      <c r="H110" s="105" t="s">
        <v>93</v>
      </c>
      <c r="I110" s="105" t="s">
        <v>95</v>
      </c>
      <c r="J110" s="105" t="s">
        <v>96</v>
      </c>
      <c r="K110" s="105" t="s">
        <v>97</v>
      </c>
      <c r="L110" s="104">
        <v>2010</v>
      </c>
      <c r="M110" s="105" t="s">
        <v>124</v>
      </c>
      <c r="N110" s="105" t="s">
        <v>125</v>
      </c>
      <c r="O110" s="105" t="s">
        <v>126</v>
      </c>
      <c r="P110" s="105" t="s">
        <v>127</v>
      </c>
      <c r="Q110" s="104">
        <v>2011</v>
      </c>
      <c r="R110" s="105" t="s">
        <v>217</v>
      </c>
      <c r="S110" s="105" t="s">
        <v>218</v>
      </c>
      <c r="T110" s="105" t="s">
        <v>219</v>
      </c>
      <c r="U110" s="105" t="s">
        <v>220</v>
      </c>
      <c r="V110" s="104">
        <v>2012</v>
      </c>
      <c r="W110" s="105" t="s">
        <v>232</v>
      </c>
      <c r="X110" s="105" t="s">
        <v>291</v>
      </c>
      <c r="Y110" s="105" t="s">
        <v>300</v>
      </c>
      <c r="Z110" s="105" t="s">
        <v>302</v>
      </c>
      <c r="AA110" s="104">
        <v>2013</v>
      </c>
      <c r="AB110" s="105" t="s">
        <v>305</v>
      </c>
      <c r="AC110" s="105" t="s">
        <v>306</v>
      </c>
      <c r="AD110" s="105" t="s">
        <v>307</v>
      </c>
      <c r="AE110" s="105" t="s">
        <v>308</v>
      </c>
      <c r="AF110" s="104">
        <v>2014</v>
      </c>
      <c r="AG110" s="105" t="s">
        <v>312</v>
      </c>
      <c r="AH110" s="105" t="s">
        <v>314</v>
      </c>
      <c r="AI110" s="105" t="s">
        <v>316</v>
      </c>
      <c r="AJ110" s="105" t="s">
        <v>326</v>
      </c>
      <c r="AK110" s="104">
        <v>2015</v>
      </c>
      <c r="AL110" s="105" t="s">
        <v>341</v>
      </c>
      <c r="AM110" s="105" t="s">
        <v>346</v>
      </c>
      <c r="AN110" s="105" t="s">
        <v>347</v>
      </c>
      <c r="AO110" s="105" t="s">
        <v>362</v>
      </c>
      <c r="AP110" s="104">
        <v>2016</v>
      </c>
      <c r="AQ110" s="105" t="s">
        <v>365</v>
      </c>
      <c r="AR110" s="105" t="s">
        <v>374</v>
      </c>
      <c r="AS110" s="105" t="s">
        <v>375</v>
      </c>
      <c r="AT110" s="105" t="s">
        <v>376</v>
      </c>
      <c r="AU110" s="104">
        <v>2017</v>
      </c>
      <c r="AV110" s="361" t="s">
        <v>397</v>
      </c>
      <c r="AW110" s="361" t="s">
        <v>405</v>
      </c>
      <c r="AX110" s="361" t="s">
        <v>412</v>
      </c>
      <c r="AY110" s="361" t="s">
        <v>414</v>
      </c>
      <c r="AZ110" s="104">
        <v>2018</v>
      </c>
      <c r="BA110" s="361" t="s">
        <v>490</v>
      </c>
      <c r="BB110" s="361" t="s">
        <v>491</v>
      </c>
      <c r="BC110" s="361" t="s">
        <v>493</v>
      </c>
      <c r="BD110" s="361" t="s">
        <v>546</v>
      </c>
      <c r="BE110" s="104">
        <v>2019</v>
      </c>
      <c r="BF110" s="361" t="s">
        <v>555</v>
      </c>
    </row>
    <row r="111" spans="1:58" s="62" customFormat="1">
      <c r="A111" s="395"/>
      <c r="B111" s="83"/>
      <c r="C111" s="109"/>
      <c r="D111" s="109"/>
      <c r="E111" s="109"/>
      <c r="F111" s="109"/>
      <c r="G111" s="108"/>
      <c r="H111" s="109"/>
      <c r="I111" s="109"/>
      <c r="J111" s="109"/>
      <c r="K111" s="109"/>
      <c r="L111" s="108"/>
      <c r="M111" s="109"/>
      <c r="N111" s="109"/>
      <c r="O111" s="109"/>
      <c r="P111" s="109"/>
      <c r="Q111" s="108"/>
      <c r="R111" s="109"/>
      <c r="S111" s="109"/>
      <c r="T111" s="109"/>
      <c r="U111" s="109"/>
      <c r="V111" s="108"/>
      <c r="W111" s="109"/>
      <c r="X111" s="109"/>
      <c r="Y111" s="109"/>
      <c r="Z111" s="109"/>
      <c r="AA111" s="108"/>
      <c r="AB111" s="109"/>
      <c r="AC111" s="109"/>
      <c r="AD111" s="109"/>
      <c r="AE111" s="109"/>
      <c r="AF111" s="108"/>
      <c r="AG111" s="109"/>
      <c r="AH111" s="109"/>
      <c r="AI111" s="109"/>
      <c r="AJ111" s="109"/>
      <c r="AK111" s="108"/>
      <c r="AL111" s="109"/>
      <c r="AM111" s="109"/>
      <c r="AN111" s="109"/>
      <c r="AO111" s="109"/>
      <c r="AP111" s="108"/>
      <c r="AQ111" s="109"/>
      <c r="AR111" s="109"/>
      <c r="AS111" s="109"/>
      <c r="AT111" s="109"/>
      <c r="AU111" s="108"/>
      <c r="AV111" s="109"/>
      <c r="AW111" s="109"/>
      <c r="AX111" s="109"/>
      <c r="AY111" s="109"/>
      <c r="AZ111" s="108"/>
      <c r="BA111" s="109"/>
      <c r="BB111" s="109"/>
      <c r="BC111" s="109"/>
      <c r="BD111" s="109"/>
      <c r="BE111" s="108"/>
      <c r="BF111" s="109"/>
    </row>
    <row r="112" spans="1:58">
      <c r="A112" s="332" t="s">
        <v>292</v>
      </c>
      <c r="B112" s="174"/>
      <c r="C112" s="396" t="s">
        <v>495</v>
      </c>
      <c r="D112" s="396" t="s">
        <v>495</v>
      </c>
      <c r="E112" s="396" t="s">
        <v>495</v>
      </c>
      <c r="F112" s="396" t="s">
        <v>495</v>
      </c>
      <c r="G112" s="370" t="s">
        <v>495</v>
      </c>
      <c r="H112" s="365">
        <v>4522</v>
      </c>
      <c r="I112" s="365">
        <v>4545</v>
      </c>
      <c r="J112" s="365">
        <v>4560</v>
      </c>
      <c r="K112" s="365">
        <v>4600</v>
      </c>
      <c r="L112" s="370">
        <v>4600</v>
      </c>
      <c r="M112" s="365">
        <v>4633</v>
      </c>
      <c r="N112" s="365">
        <v>5038</v>
      </c>
      <c r="O112" s="365">
        <v>8205</v>
      </c>
      <c r="P112" s="365">
        <v>8230</v>
      </c>
      <c r="Q112" s="370">
        <v>8230</v>
      </c>
      <c r="R112" s="365">
        <v>8554</v>
      </c>
      <c r="S112" s="365">
        <v>9100</v>
      </c>
      <c r="T112" s="365">
        <v>9557</v>
      </c>
      <c r="U112" s="365">
        <v>9647</v>
      </c>
      <c r="V112" s="370">
        <v>9647</v>
      </c>
      <c r="W112" s="365">
        <v>9848</v>
      </c>
      <c r="X112" s="371">
        <v>9711</v>
      </c>
      <c r="Y112" s="371">
        <v>9506</v>
      </c>
      <c r="Z112" s="371">
        <v>8822</v>
      </c>
      <c r="AA112" s="370">
        <v>8822</v>
      </c>
      <c r="AB112" s="365">
        <v>8923</v>
      </c>
      <c r="AC112" s="365">
        <v>8775</v>
      </c>
      <c r="AD112" s="365">
        <v>8755</v>
      </c>
      <c r="AE112" s="365">
        <v>8776</v>
      </c>
      <c r="AF112" s="370">
        <v>8776</v>
      </c>
      <c r="AG112" s="365">
        <v>8943</v>
      </c>
      <c r="AH112" s="365">
        <v>9050</v>
      </c>
      <c r="AI112" s="372">
        <v>9006</v>
      </c>
      <c r="AJ112" s="372">
        <v>8550</v>
      </c>
      <c r="AK112" s="370">
        <v>8550</v>
      </c>
      <c r="AL112" s="372">
        <v>8322</v>
      </c>
      <c r="AM112" s="372">
        <v>8018</v>
      </c>
      <c r="AN112" s="372">
        <v>8105</v>
      </c>
      <c r="AO112" s="372">
        <v>8410</v>
      </c>
      <c r="AP112" s="370">
        <v>8410</v>
      </c>
      <c r="AQ112" s="372">
        <v>8494</v>
      </c>
      <c r="AR112" s="372">
        <v>8631</v>
      </c>
      <c r="AS112" s="372">
        <v>8813</v>
      </c>
      <c r="AT112" s="372">
        <v>8693</v>
      </c>
      <c r="AU112" s="370">
        <v>8693</v>
      </c>
      <c r="AV112" s="372">
        <v>9207</v>
      </c>
      <c r="AW112" s="372">
        <v>9175</v>
      </c>
      <c r="AX112" s="372">
        <v>9389</v>
      </c>
      <c r="AY112" s="372">
        <v>9634</v>
      </c>
      <c r="AZ112" s="370">
        <v>9634</v>
      </c>
      <c r="BA112" s="372">
        <v>9891</v>
      </c>
      <c r="BB112" s="372">
        <v>9770</v>
      </c>
      <c r="BC112" s="372">
        <v>9915</v>
      </c>
      <c r="BD112" s="372">
        <v>9994</v>
      </c>
      <c r="BE112" s="370">
        <v>9994</v>
      </c>
      <c r="BF112" s="372">
        <v>10355</v>
      </c>
    </row>
    <row r="113" spans="1:58">
      <c r="A113" s="332" t="s">
        <v>293</v>
      </c>
      <c r="B113" s="165"/>
      <c r="C113" s="396" t="s">
        <v>495</v>
      </c>
      <c r="D113" s="396" t="s">
        <v>495</v>
      </c>
      <c r="E113" s="396" t="s">
        <v>495</v>
      </c>
      <c r="F113" s="396" t="s">
        <v>495</v>
      </c>
      <c r="G113" s="370" t="s">
        <v>495</v>
      </c>
      <c r="H113" s="365">
        <v>520</v>
      </c>
      <c r="I113" s="365">
        <v>589</v>
      </c>
      <c r="J113" s="365">
        <v>630</v>
      </c>
      <c r="K113" s="365">
        <v>632</v>
      </c>
      <c r="L113" s="370">
        <v>632</v>
      </c>
      <c r="M113" s="365">
        <v>671</v>
      </c>
      <c r="N113" s="365">
        <v>746</v>
      </c>
      <c r="O113" s="365">
        <v>1242</v>
      </c>
      <c r="P113" s="365">
        <v>1315</v>
      </c>
      <c r="Q113" s="370">
        <v>1315</v>
      </c>
      <c r="R113" s="365">
        <v>1400</v>
      </c>
      <c r="S113" s="365">
        <v>1527</v>
      </c>
      <c r="T113" s="365">
        <v>1592</v>
      </c>
      <c r="U113" s="365">
        <v>1611</v>
      </c>
      <c r="V113" s="370">
        <v>1611</v>
      </c>
      <c r="W113" s="365">
        <v>1741</v>
      </c>
      <c r="X113" s="371">
        <v>1755</v>
      </c>
      <c r="Y113" s="371">
        <v>1749</v>
      </c>
      <c r="Z113" s="371">
        <v>1711</v>
      </c>
      <c r="AA113" s="370">
        <v>1711</v>
      </c>
      <c r="AB113" s="365">
        <v>1689</v>
      </c>
      <c r="AC113" s="365">
        <v>1678</v>
      </c>
      <c r="AD113" s="365">
        <v>1575</v>
      </c>
      <c r="AE113" s="365">
        <v>1743</v>
      </c>
      <c r="AF113" s="370">
        <v>1743</v>
      </c>
      <c r="AG113" s="365">
        <v>1641</v>
      </c>
      <c r="AH113" s="365">
        <v>1706</v>
      </c>
      <c r="AI113" s="365">
        <v>1756</v>
      </c>
      <c r="AJ113" s="365">
        <v>1747</v>
      </c>
      <c r="AK113" s="370">
        <v>1747</v>
      </c>
      <c r="AL113" s="365">
        <v>1810</v>
      </c>
      <c r="AM113" s="365">
        <v>1794</v>
      </c>
      <c r="AN113" s="365">
        <v>1775</v>
      </c>
      <c r="AO113" s="365">
        <v>1714</v>
      </c>
      <c r="AP113" s="370">
        <v>1714</v>
      </c>
      <c r="AQ113" s="365">
        <v>1779</v>
      </c>
      <c r="AR113" s="365">
        <v>1870</v>
      </c>
      <c r="AS113" s="365">
        <v>1921</v>
      </c>
      <c r="AT113" s="365">
        <v>1966</v>
      </c>
      <c r="AU113" s="370">
        <v>1966</v>
      </c>
      <c r="AV113" s="365">
        <v>2061</v>
      </c>
      <c r="AW113" s="365">
        <v>2128</v>
      </c>
      <c r="AX113" s="365">
        <v>2254</v>
      </c>
      <c r="AY113" s="365">
        <v>2199</v>
      </c>
      <c r="AZ113" s="370">
        <v>2199</v>
      </c>
      <c r="BA113" s="365">
        <v>2271</v>
      </c>
      <c r="BB113" s="365">
        <v>2364</v>
      </c>
      <c r="BC113" s="365">
        <v>2372</v>
      </c>
      <c r="BD113" s="365">
        <v>2426</v>
      </c>
      <c r="BE113" s="370">
        <v>2426</v>
      </c>
      <c r="BF113" s="365">
        <v>2465</v>
      </c>
    </row>
    <row r="114" spans="1:58">
      <c r="A114" s="397"/>
      <c r="B114" s="398"/>
      <c r="C114" s="399"/>
      <c r="D114" s="399"/>
      <c r="E114" s="399"/>
      <c r="F114" s="399"/>
      <c r="G114" s="400"/>
      <c r="H114" s="401"/>
      <c r="I114" s="401"/>
      <c r="J114" s="401"/>
      <c r="K114" s="401"/>
      <c r="L114" s="400"/>
      <c r="M114" s="401"/>
      <c r="N114" s="401"/>
      <c r="O114" s="401"/>
      <c r="P114" s="401"/>
      <c r="Q114" s="400"/>
      <c r="R114" s="401"/>
      <c r="S114" s="401"/>
      <c r="T114" s="401"/>
      <c r="U114" s="401"/>
      <c r="V114" s="400"/>
      <c r="W114" s="401"/>
      <c r="X114" s="401"/>
      <c r="Y114" s="401"/>
      <c r="Z114" s="401"/>
      <c r="AA114" s="400"/>
      <c r="AB114" s="401"/>
      <c r="AC114" s="401"/>
      <c r="AD114" s="401"/>
      <c r="AE114" s="401"/>
      <c r="AF114" s="400"/>
      <c r="AG114" s="401"/>
      <c r="AH114" s="401"/>
      <c r="AI114" s="401"/>
      <c r="AJ114" s="401"/>
      <c r="AK114" s="400"/>
      <c r="AL114" s="401"/>
      <c r="AM114" s="401"/>
      <c r="AN114" s="401"/>
      <c r="AO114" s="401"/>
      <c r="AP114" s="400"/>
      <c r="AQ114" s="401"/>
      <c r="AR114" s="401"/>
      <c r="AS114" s="401"/>
      <c r="AT114" s="401"/>
      <c r="AU114" s="400"/>
      <c r="AV114" s="401"/>
      <c r="AW114" s="401"/>
      <c r="AX114" s="401"/>
      <c r="AY114" s="401"/>
      <c r="AZ114" s="400"/>
      <c r="BA114" s="401"/>
      <c r="BB114" s="401"/>
      <c r="BC114" s="401"/>
      <c r="BD114" s="401"/>
      <c r="BE114" s="400"/>
      <c r="BF114" s="401"/>
    </row>
    <row r="116" spans="1:58">
      <c r="Z116" s="183"/>
      <c r="AH116" s="186"/>
      <c r="AI116" s="186"/>
      <c r="AJ116" s="186"/>
      <c r="AL116" s="186"/>
      <c r="AM116" s="186"/>
      <c r="AN116" s="186"/>
      <c r="AO116" s="186"/>
      <c r="AQ116" s="186"/>
      <c r="AR116" s="186"/>
      <c r="AS116" s="186"/>
      <c r="AT116" s="186"/>
    </row>
    <row r="118" spans="1:58">
      <c r="C118" s="402"/>
      <c r="D118" s="402"/>
      <c r="E118" s="402"/>
      <c r="F118" s="402"/>
      <c r="G118" s="402"/>
      <c r="H118" s="402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2"/>
      <c r="V118" s="402"/>
      <c r="W118" s="402"/>
      <c r="X118" s="402"/>
      <c r="Y118" s="402"/>
      <c r="Z118" s="402"/>
      <c r="AA118" s="402"/>
      <c r="AB118" s="402"/>
      <c r="AC118" s="402"/>
      <c r="AD118" s="402"/>
      <c r="AE118" s="402"/>
      <c r="AF118" s="402"/>
      <c r="AG118" s="402"/>
      <c r="AH118" s="402"/>
      <c r="AI118" s="402"/>
      <c r="AJ118" s="402"/>
      <c r="AL118" s="402"/>
      <c r="AM118" s="402"/>
      <c r="AN118" s="402"/>
      <c r="AO118" s="402"/>
      <c r="AQ118" s="402"/>
      <c r="AR118" s="402"/>
      <c r="AS118" s="402"/>
      <c r="AT118" s="402"/>
    </row>
  </sheetData>
  <printOptions horizontalCentered="1" verticalCentered="1"/>
  <pageMargins left="0.15748031496062992" right="0.15748031496062992" top="0.35433070866141736" bottom="0.39370078740157483" header="0.19685039370078741" footer="0.19685039370078741"/>
  <pageSetup paperSize="9" scale="72" firstPageNumber="3" orientation="landscape" useFirstPageNumber="1" r:id="rId1"/>
  <headerFooter alignWithMargins="0">
    <oddFooter>&amp;L&amp;"Times New Roman,Bold"(Tentativo e preliminar. Somente para discussão.)&amp;R&amp;"Times New Roman,Regular"&amp;12&amp;P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/>
    <pageSetUpPr fitToPage="1"/>
  </sheetPr>
  <dimension ref="A2:BF130"/>
  <sheetViews>
    <sheetView showGridLines="0" zoomScale="80" zoomScaleNormal="80" workbookViewId="0">
      <pane xSplit="2" ySplit="8" topLeftCell="AT111" activePane="bottomRight" state="frozen"/>
      <selection activeCell="B59" sqref="B59"/>
      <selection pane="topRight" activeCell="B59" sqref="B59"/>
      <selection pane="bottomLeft" activeCell="B59" sqref="B59"/>
      <selection pane="bottomRight" activeCell="BA119" sqref="BA119"/>
    </sheetView>
  </sheetViews>
  <sheetFormatPr defaultColWidth="14.5703125" defaultRowHeight="13.5" outlineLevelRow="2" outlineLevelCol="1"/>
  <cols>
    <col min="1" max="1" width="56.28515625" style="107" bestFit="1" customWidth="1"/>
    <col min="2" max="2" width="2.5703125" style="107" customWidth="1"/>
    <col min="3" max="6" width="11.140625" style="107" customWidth="1" outlineLevel="1"/>
    <col min="7" max="7" width="10.28515625" style="107" bestFit="1" customWidth="1"/>
    <col min="8" max="11" width="10.28515625" style="107" customWidth="1" outlineLevel="1"/>
    <col min="12" max="12" width="10.28515625" style="107" bestFit="1" customWidth="1"/>
    <col min="13" max="14" width="10.28515625" style="107" customWidth="1" outlineLevel="1"/>
    <col min="15" max="16" width="11.28515625" style="107" customWidth="1" outlineLevel="1"/>
    <col min="17" max="17" width="11.28515625" style="107" bestFit="1" customWidth="1"/>
    <col min="18" max="21" width="11.28515625" style="107" customWidth="1" outlineLevel="1"/>
    <col min="22" max="22" width="11.28515625" style="107" bestFit="1" customWidth="1"/>
    <col min="23" max="26" width="11.28515625" style="107" customWidth="1" outlineLevel="1"/>
    <col min="27" max="27" width="11.28515625" style="107" bestFit="1" customWidth="1"/>
    <col min="28" max="28" width="12.140625" style="107" customWidth="1" outlineLevel="1"/>
    <col min="29" max="31" width="11.28515625" style="107" customWidth="1" outlineLevel="1"/>
    <col min="32" max="32" width="11.28515625" style="107" bestFit="1" customWidth="1"/>
    <col min="33" max="36" width="11.28515625" style="107" customWidth="1" outlineLevel="1"/>
    <col min="37" max="37" width="11.28515625" style="107" bestFit="1" customWidth="1"/>
    <col min="38" max="41" width="11.28515625" style="107" customWidth="1" outlineLevel="1"/>
    <col min="42" max="42" width="11.28515625" style="107" bestFit="1" customWidth="1"/>
    <col min="43" max="46" width="11.28515625" style="107" customWidth="1" outlineLevel="1"/>
    <col min="47" max="47" width="11.28515625" style="107" bestFit="1" customWidth="1"/>
    <col min="48" max="51" width="11.28515625" style="107" customWidth="1" outlineLevel="1"/>
    <col min="52" max="52" width="11.28515625" style="107" bestFit="1" customWidth="1"/>
    <col min="53" max="56" width="11.28515625" style="107" customWidth="1" outlineLevel="1"/>
    <col min="57" max="57" width="11.28515625" style="107" bestFit="1" customWidth="1"/>
    <col min="58" max="58" width="11.28515625" style="107" customWidth="1" outlineLevel="1"/>
    <col min="59" max="16384" width="14.5703125" style="53"/>
  </cols>
  <sheetData>
    <row r="2" spans="1:58">
      <c r="AC2" s="403"/>
      <c r="AD2" s="403"/>
      <c r="AE2" s="404"/>
      <c r="AG2" s="404"/>
      <c r="AH2" s="404"/>
      <c r="AI2" s="404"/>
      <c r="AJ2" s="404"/>
      <c r="AL2" s="404"/>
      <c r="AM2" s="404"/>
      <c r="AN2" s="404"/>
      <c r="AO2" s="404"/>
      <c r="AQ2" s="404"/>
      <c r="AR2" s="404"/>
      <c r="AS2" s="404"/>
      <c r="AT2" s="404"/>
      <c r="AX2" s="404"/>
      <c r="AY2" s="404"/>
      <c r="BD2" s="404"/>
      <c r="BF2" s="404"/>
    </row>
    <row r="3" spans="1:58">
      <c r="AC3" s="405"/>
      <c r="AD3" s="405"/>
      <c r="AE3" s="404"/>
      <c r="AG3" s="404"/>
      <c r="AH3" s="404"/>
      <c r="AI3" s="404"/>
      <c r="AJ3" s="404"/>
      <c r="AL3" s="404"/>
      <c r="AM3" s="404"/>
      <c r="AN3" s="404"/>
      <c r="AO3" s="404"/>
      <c r="AQ3" s="404"/>
      <c r="AR3" s="404"/>
      <c r="AS3" s="404"/>
      <c r="AT3" s="404"/>
      <c r="AX3" s="404"/>
      <c r="AY3" s="404"/>
      <c r="BD3" s="404"/>
      <c r="BF3" s="404"/>
    </row>
    <row r="4" spans="1:58">
      <c r="A4" s="83"/>
      <c r="B4" s="83"/>
      <c r="C4" s="85"/>
      <c r="D4" s="85"/>
      <c r="E4" s="85"/>
      <c r="F4" s="85"/>
      <c r="G4" s="84"/>
      <c r="H4" s="85"/>
      <c r="I4" s="85"/>
      <c r="J4" s="85"/>
      <c r="K4" s="85"/>
      <c r="L4" s="84"/>
      <c r="M4" s="85"/>
      <c r="N4" s="85"/>
      <c r="O4" s="85"/>
      <c r="P4" s="85"/>
      <c r="Q4" s="84"/>
      <c r="R4" s="85"/>
      <c r="S4" s="85"/>
      <c r="T4" s="85"/>
      <c r="U4" s="85"/>
      <c r="V4" s="84"/>
      <c r="W4" s="85"/>
      <c r="X4" s="85"/>
      <c r="Y4" s="85"/>
      <c r="Z4" s="85"/>
      <c r="AB4" s="85"/>
      <c r="AC4" s="406"/>
      <c r="AD4" s="406"/>
      <c r="AE4" s="404"/>
      <c r="AF4" s="84"/>
      <c r="AG4" s="404"/>
      <c r="AH4" s="404"/>
      <c r="AI4" s="404"/>
      <c r="AJ4" s="404"/>
      <c r="AK4" s="84"/>
      <c r="AL4" s="404"/>
      <c r="AM4" s="404"/>
      <c r="AN4" s="404"/>
      <c r="AO4" s="404"/>
      <c r="AP4" s="84"/>
      <c r="AQ4" s="404"/>
      <c r="AR4" s="404"/>
      <c r="AS4" s="404"/>
      <c r="AT4" s="404"/>
      <c r="AU4" s="84"/>
      <c r="AX4" s="404"/>
      <c r="AY4" s="404"/>
      <c r="AZ4" s="84"/>
      <c r="BD4" s="404"/>
      <c r="BE4" s="84"/>
      <c r="BF4" s="404"/>
    </row>
    <row r="5" spans="1:58" ht="15.75">
      <c r="A5" s="86"/>
      <c r="B5" s="83"/>
      <c r="C5" s="88"/>
      <c r="D5" s="89"/>
      <c r="E5" s="83"/>
      <c r="F5" s="83"/>
      <c r="G5" s="87"/>
      <c r="H5" s="88"/>
      <c r="I5" s="89"/>
      <c r="J5" s="83"/>
      <c r="K5" s="83"/>
      <c r="L5" s="87"/>
      <c r="M5" s="88"/>
      <c r="N5" s="89"/>
      <c r="O5" s="83"/>
      <c r="P5" s="83"/>
      <c r="Q5" s="87"/>
      <c r="R5" s="88"/>
      <c r="S5" s="89"/>
      <c r="T5" s="83"/>
      <c r="U5" s="83"/>
      <c r="V5" s="87"/>
      <c r="W5" s="83"/>
      <c r="X5" s="83"/>
      <c r="Y5" s="83"/>
      <c r="Z5" s="83"/>
      <c r="AA5" s="87"/>
      <c r="AB5" s="83"/>
      <c r="AC5" s="83"/>
      <c r="AD5" s="83"/>
      <c r="AE5" s="83"/>
      <c r="AF5" s="87"/>
      <c r="AG5" s="83"/>
      <c r="AH5" s="83"/>
      <c r="AI5" s="83"/>
      <c r="AJ5" s="83"/>
      <c r="AK5" s="87"/>
      <c r="AL5" s="83"/>
      <c r="AM5" s="83"/>
      <c r="AN5" s="83"/>
      <c r="AO5" s="83"/>
      <c r="AP5" s="87"/>
      <c r="AQ5" s="83"/>
      <c r="AR5" s="83"/>
      <c r="AS5" s="83"/>
      <c r="AT5" s="83"/>
      <c r="AU5" s="87"/>
      <c r="AX5" s="83"/>
      <c r="AY5" s="83"/>
      <c r="AZ5" s="87"/>
      <c r="BD5" s="83"/>
      <c r="BE5" s="87"/>
      <c r="BF5" s="83"/>
    </row>
    <row r="6" spans="1:58" s="59" customFormat="1">
      <c r="A6" s="96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101"/>
      <c r="AW6" s="101"/>
      <c r="AX6" s="98"/>
      <c r="AY6" s="98"/>
      <c r="AZ6" s="98"/>
      <c r="BA6" s="101"/>
      <c r="BB6" s="101"/>
      <c r="BC6" s="101"/>
      <c r="BD6" s="98"/>
      <c r="BE6" s="98"/>
      <c r="BF6" s="98"/>
    </row>
    <row r="7" spans="1:58" s="59" customFormat="1">
      <c r="A7" s="407" t="s">
        <v>260</v>
      </c>
      <c r="B7" s="408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</row>
    <row r="8" spans="1:58" s="57" customFormat="1" ht="12.75">
      <c r="A8" s="324"/>
      <c r="B8" s="325"/>
      <c r="C8" s="105" t="s">
        <v>8</v>
      </c>
      <c r="D8" s="105" t="s">
        <v>9</v>
      </c>
      <c r="E8" s="105" t="s">
        <v>10</v>
      </c>
      <c r="F8" s="105" t="s">
        <v>11</v>
      </c>
      <c r="G8" s="104">
        <v>2009</v>
      </c>
      <c r="H8" s="105" t="s">
        <v>93</v>
      </c>
      <c r="I8" s="105" t="s">
        <v>95</v>
      </c>
      <c r="J8" s="105" t="s">
        <v>96</v>
      </c>
      <c r="K8" s="105" t="s">
        <v>97</v>
      </c>
      <c r="L8" s="104">
        <v>2010</v>
      </c>
      <c r="M8" s="105" t="s">
        <v>124</v>
      </c>
      <c r="N8" s="105" t="s">
        <v>125</v>
      </c>
      <c r="O8" s="105" t="s">
        <v>126</v>
      </c>
      <c r="P8" s="105" t="s">
        <v>127</v>
      </c>
      <c r="Q8" s="104">
        <v>2011</v>
      </c>
      <c r="R8" s="105" t="s">
        <v>217</v>
      </c>
      <c r="S8" s="105" t="s">
        <v>218</v>
      </c>
      <c r="T8" s="105" t="s">
        <v>219</v>
      </c>
      <c r="U8" s="105" t="s">
        <v>220</v>
      </c>
      <c r="V8" s="104">
        <v>2012</v>
      </c>
      <c r="W8" s="105" t="s">
        <v>232</v>
      </c>
      <c r="X8" s="105" t="s">
        <v>291</v>
      </c>
      <c r="Y8" s="105" t="s">
        <v>300</v>
      </c>
      <c r="Z8" s="105" t="s">
        <v>302</v>
      </c>
      <c r="AA8" s="104">
        <v>2013</v>
      </c>
      <c r="AB8" s="105" t="s">
        <v>305</v>
      </c>
      <c r="AC8" s="105" t="s">
        <v>306</v>
      </c>
      <c r="AD8" s="105" t="s">
        <v>307</v>
      </c>
      <c r="AE8" s="105" t="s">
        <v>308</v>
      </c>
      <c r="AF8" s="104">
        <v>2014</v>
      </c>
      <c r="AG8" s="105" t="s">
        <v>312</v>
      </c>
      <c r="AH8" s="105" t="s">
        <v>314</v>
      </c>
      <c r="AI8" s="105" t="s">
        <v>316</v>
      </c>
      <c r="AJ8" s="105" t="s">
        <v>326</v>
      </c>
      <c r="AK8" s="104">
        <v>2015</v>
      </c>
      <c r="AL8" s="105" t="s">
        <v>341</v>
      </c>
      <c r="AM8" s="105" t="s">
        <v>346</v>
      </c>
      <c r="AN8" s="105" t="s">
        <v>347</v>
      </c>
      <c r="AO8" s="105" t="s">
        <v>362</v>
      </c>
      <c r="AP8" s="104">
        <v>2016</v>
      </c>
      <c r="AQ8" s="105" t="s">
        <v>365</v>
      </c>
      <c r="AR8" s="105" t="s">
        <v>374</v>
      </c>
      <c r="AS8" s="105" t="s">
        <v>375</v>
      </c>
      <c r="AT8" s="105" t="s">
        <v>376</v>
      </c>
      <c r="AU8" s="104">
        <v>2017</v>
      </c>
      <c r="AV8" s="361" t="s">
        <v>397</v>
      </c>
      <c r="AW8" s="361" t="s">
        <v>405</v>
      </c>
      <c r="AX8" s="361" t="s">
        <v>412</v>
      </c>
      <c r="AY8" s="361" t="s">
        <v>414</v>
      </c>
      <c r="AZ8" s="104">
        <v>2018</v>
      </c>
      <c r="BA8" s="361" t="s">
        <v>490</v>
      </c>
      <c r="BB8" s="361" t="s">
        <v>491</v>
      </c>
      <c r="BC8" s="361" t="s">
        <v>493</v>
      </c>
      <c r="BD8" s="361" t="s">
        <v>546</v>
      </c>
      <c r="BE8" s="104">
        <v>2019</v>
      </c>
      <c r="BF8" s="361" t="s">
        <v>555</v>
      </c>
    </row>
    <row r="9" spans="1:58" ht="13.5" customHeight="1">
      <c r="A9" s="410"/>
      <c r="B9" s="83"/>
      <c r="C9" s="109"/>
      <c r="D9" s="109"/>
      <c r="E9" s="109"/>
      <c r="F9" s="109"/>
      <c r="G9" s="108"/>
      <c r="H9" s="109"/>
      <c r="I9" s="109"/>
      <c r="J9" s="109"/>
      <c r="K9" s="109"/>
      <c r="L9" s="108"/>
      <c r="M9" s="109"/>
      <c r="N9" s="109"/>
      <c r="O9" s="109"/>
      <c r="P9" s="109"/>
      <c r="Q9" s="108"/>
      <c r="R9" s="109"/>
      <c r="S9" s="109"/>
      <c r="T9" s="109"/>
      <c r="U9" s="109"/>
      <c r="V9" s="108"/>
      <c r="W9" s="109"/>
      <c r="X9" s="109"/>
      <c r="Y9" s="109"/>
      <c r="Z9" s="109"/>
      <c r="AA9" s="108"/>
      <c r="AB9" s="109"/>
      <c r="AC9" s="109"/>
      <c r="AD9" s="109"/>
      <c r="AE9" s="109"/>
      <c r="AF9" s="108"/>
      <c r="AG9" s="109"/>
      <c r="AH9" s="109"/>
      <c r="AI9" s="109"/>
      <c r="AJ9" s="109"/>
      <c r="AK9" s="108"/>
      <c r="AL9" s="109"/>
      <c r="AM9" s="109"/>
      <c r="AN9" s="109"/>
      <c r="AO9" s="109"/>
      <c r="AP9" s="108"/>
      <c r="AQ9" s="109"/>
      <c r="AR9" s="109"/>
      <c r="AS9" s="109"/>
      <c r="AT9" s="109"/>
      <c r="AU9" s="108"/>
      <c r="AV9" s="109"/>
      <c r="AW9" s="109"/>
      <c r="AX9" s="109"/>
      <c r="AY9" s="109"/>
      <c r="AZ9" s="108"/>
      <c r="BA9" s="109"/>
      <c r="BB9" s="109"/>
      <c r="BC9" s="109"/>
      <c r="BD9" s="109"/>
      <c r="BE9" s="108"/>
      <c r="BF9" s="109"/>
    </row>
    <row r="10" spans="1:58" s="69" customFormat="1" ht="13.5" customHeight="1">
      <c r="A10" s="375" t="s">
        <v>256</v>
      </c>
      <c r="B10" s="174"/>
      <c r="C10" s="411">
        <v>1</v>
      </c>
      <c r="D10" s="411">
        <v>1</v>
      </c>
      <c r="E10" s="411">
        <v>1</v>
      </c>
      <c r="F10" s="411">
        <v>1</v>
      </c>
      <c r="G10" s="412">
        <v>1</v>
      </c>
      <c r="H10" s="411">
        <v>1</v>
      </c>
      <c r="I10" s="411">
        <v>1</v>
      </c>
      <c r="J10" s="411">
        <v>1</v>
      </c>
      <c r="K10" s="411">
        <v>1</v>
      </c>
      <c r="L10" s="412">
        <v>1</v>
      </c>
      <c r="M10" s="411">
        <v>1</v>
      </c>
      <c r="N10" s="411">
        <v>1</v>
      </c>
      <c r="O10" s="411">
        <v>1</v>
      </c>
      <c r="P10" s="411">
        <v>1</v>
      </c>
      <c r="Q10" s="412">
        <v>1</v>
      </c>
      <c r="R10" s="411">
        <v>1</v>
      </c>
      <c r="S10" s="411">
        <v>1</v>
      </c>
      <c r="T10" s="411">
        <v>1</v>
      </c>
      <c r="U10" s="411">
        <v>1</v>
      </c>
      <c r="V10" s="412">
        <v>1</v>
      </c>
      <c r="W10" s="411">
        <v>1</v>
      </c>
      <c r="X10" s="411">
        <v>1</v>
      </c>
      <c r="Y10" s="411">
        <v>1</v>
      </c>
      <c r="Z10" s="411">
        <v>1</v>
      </c>
      <c r="AA10" s="412">
        <v>1</v>
      </c>
      <c r="AB10" s="411">
        <v>1</v>
      </c>
      <c r="AC10" s="411">
        <v>1</v>
      </c>
      <c r="AD10" s="411">
        <v>0.99999999999999989</v>
      </c>
      <c r="AE10" s="411">
        <v>1</v>
      </c>
      <c r="AF10" s="412">
        <v>1</v>
      </c>
      <c r="AG10" s="411">
        <v>1</v>
      </c>
      <c r="AH10" s="411">
        <v>1</v>
      </c>
      <c r="AI10" s="411">
        <v>1</v>
      </c>
      <c r="AJ10" s="411">
        <v>1</v>
      </c>
      <c r="AK10" s="412">
        <v>1</v>
      </c>
      <c r="AL10" s="411">
        <v>1</v>
      </c>
      <c r="AM10" s="411">
        <v>0.99999999999999989</v>
      </c>
      <c r="AN10" s="411">
        <v>1</v>
      </c>
      <c r="AO10" s="411">
        <v>0.99999999999999989</v>
      </c>
      <c r="AP10" s="412">
        <v>1.0000000000000002</v>
      </c>
      <c r="AQ10" s="411">
        <v>1</v>
      </c>
      <c r="AR10" s="411">
        <v>0.99999999999999989</v>
      </c>
      <c r="AS10" s="411">
        <v>1.0000000000000002</v>
      </c>
      <c r="AT10" s="411">
        <v>1</v>
      </c>
      <c r="AU10" s="412">
        <v>1</v>
      </c>
      <c r="AV10" s="411">
        <v>1</v>
      </c>
      <c r="AW10" s="411">
        <v>1</v>
      </c>
      <c r="AX10" s="411">
        <v>0.99999999999999989</v>
      </c>
      <c r="AY10" s="411">
        <v>0.99999999999999989</v>
      </c>
      <c r="AZ10" s="412">
        <v>1</v>
      </c>
      <c r="BA10" s="411">
        <v>1</v>
      </c>
      <c r="BB10" s="411">
        <v>1</v>
      </c>
      <c r="BC10" s="411">
        <v>1</v>
      </c>
      <c r="BD10" s="411">
        <v>1</v>
      </c>
      <c r="BE10" s="412">
        <v>1</v>
      </c>
      <c r="BF10" s="411">
        <v>0.99999999999999989</v>
      </c>
    </row>
    <row r="11" spans="1:58" s="56" customFormat="1" ht="13.5" customHeight="1">
      <c r="A11" s="349" t="s">
        <v>99</v>
      </c>
      <c r="B11" s="335"/>
      <c r="C11" s="413">
        <v>0.8530460542647309</v>
      </c>
      <c r="D11" s="413">
        <v>0.85819075925340482</v>
      </c>
      <c r="E11" s="413">
        <v>0.8566812789028897</v>
      </c>
      <c r="F11" s="413">
        <v>0.8584199594916363</v>
      </c>
      <c r="G11" s="414">
        <v>0.85664816062701155</v>
      </c>
      <c r="H11" s="413">
        <v>0.86768704649500872</v>
      </c>
      <c r="I11" s="413">
        <v>0.85293924540202948</v>
      </c>
      <c r="J11" s="413">
        <v>0.84928225595653528</v>
      </c>
      <c r="K11" s="413">
        <v>0.84273523009966145</v>
      </c>
      <c r="L11" s="414">
        <v>0.85285441123353012</v>
      </c>
      <c r="M11" s="413">
        <v>0.82746321881140716</v>
      </c>
      <c r="N11" s="413">
        <v>0.82933128125781808</v>
      </c>
      <c r="O11" s="413">
        <v>0.85779537758253921</v>
      </c>
      <c r="P11" s="413">
        <v>0.84783825659409773</v>
      </c>
      <c r="Q11" s="414">
        <v>0.85450891608261537</v>
      </c>
      <c r="R11" s="413">
        <v>0.83718318355120336</v>
      </c>
      <c r="S11" s="413">
        <v>0.83709253665115457</v>
      </c>
      <c r="T11" s="413">
        <v>0.8438779668362506</v>
      </c>
      <c r="U11" s="413">
        <v>0.83419798026635872</v>
      </c>
      <c r="V11" s="414">
        <v>0.8381949633057626</v>
      </c>
      <c r="W11" s="413">
        <v>0.84080503405049056</v>
      </c>
      <c r="X11" s="413">
        <v>0.83709595170603401</v>
      </c>
      <c r="Y11" s="413">
        <v>0.85141534454725731</v>
      </c>
      <c r="Z11" s="413">
        <v>0.84021078340786759</v>
      </c>
      <c r="AA11" s="414">
        <v>0.84249116259288981</v>
      </c>
      <c r="AB11" s="413">
        <v>0.84409277483345102</v>
      </c>
      <c r="AC11" s="413">
        <v>0.83897946399100476</v>
      </c>
      <c r="AD11" s="413">
        <v>0.85079658590289831</v>
      </c>
      <c r="AE11" s="413">
        <v>0.83705713200401999</v>
      </c>
      <c r="AF11" s="414">
        <v>0.84287676362248709</v>
      </c>
      <c r="AG11" s="413">
        <v>0.84189990972352158</v>
      </c>
      <c r="AH11" s="413">
        <v>0.83676285825490448</v>
      </c>
      <c r="AI11" s="413">
        <v>0.83923783529897678</v>
      </c>
      <c r="AJ11" s="413">
        <v>0.83930839998455953</v>
      </c>
      <c r="AK11" s="414">
        <v>0.83925822226676761</v>
      </c>
      <c r="AL11" s="413">
        <v>0.83465333658787177</v>
      </c>
      <c r="AM11" s="413">
        <v>0.83373404888696545</v>
      </c>
      <c r="AN11" s="413">
        <v>0.83915868100939384</v>
      </c>
      <c r="AO11" s="413">
        <v>0.84135412669089127</v>
      </c>
      <c r="AP11" s="414">
        <v>0.83725000676214889</v>
      </c>
      <c r="AQ11" s="413">
        <v>0.84166147095439037</v>
      </c>
      <c r="AR11" s="413">
        <v>0.83709222623320068</v>
      </c>
      <c r="AS11" s="413">
        <v>0.83473525437636509</v>
      </c>
      <c r="AT11" s="413">
        <v>0.83869968740061063</v>
      </c>
      <c r="AU11" s="414">
        <v>0.83800979840289547</v>
      </c>
      <c r="AV11" s="413">
        <v>0.84204207598138658</v>
      </c>
      <c r="AW11" s="413">
        <v>0.84228053285760318</v>
      </c>
      <c r="AX11" s="413">
        <v>0.839667780035107</v>
      </c>
      <c r="AY11" s="413">
        <v>0.83874207491428265</v>
      </c>
      <c r="AZ11" s="414">
        <v>0.84068353933184004</v>
      </c>
      <c r="BA11" s="413">
        <v>0.8444601702570278</v>
      </c>
      <c r="BB11" s="413">
        <v>0.83946309623480919</v>
      </c>
      <c r="BC11" s="413">
        <v>0.84675828281138876</v>
      </c>
      <c r="BD11" s="413">
        <v>0.84010420178759215</v>
      </c>
      <c r="BE11" s="414">
        <v>0.84272641884507449</v>
      </c>
      <c r="BF11" s="413">
        <v>0.83967574518502264</v>
      </c>
    </row>
    <row r="12" spans="1:58" s="56" customFormat="1" ht="13.5" customHeight="1">
      <c r="A12" s="415" t="s">
        <v>494</v>
      </c>
      <c r="B12" s="335"/>
      <c r="C12" s="416" t="s">
        <v>495</v>
      </c>
      <c r="D12" s="416" t="s">
        <v>495</v>
      </c>
      <c r="E12" s="416" t="s">
        <v>495</v>
      </c>
      <c r="F12" s="416" t="s">
        <v>495</v>
      </c>
      <c r="G12" s="414" t="s">
        <v>495</v>
      </c>
      <c r="H12" s="416" t="s">
        <v>495</v>
      </c>
      <c r="I12" s="416" t="s">
        <v>495</v>
      </c>
      <c r="J12" s="416" t="s">
        <v>495</v>
      </c>
      <c r="K12" s="416" t="s">
        <v>495</v>
      </c>
      <c r="L12" s="414" t="s">
        <v>495</v>
      </c>
      <c r="M12" s="416" t="s">
        <v>495</v>
      </c>
      <c r="N12" s="416" t="s">
        <v>495</v>
      </c>
      <c r="O12" s="416" t="s">
        <v>495</v>
      </c>
      <c r="P12" s="416" t="s">
        <v>495</v>
      </c>
      <c r="Q12" s="414" t="s">
        <v>495</v>
      </c>
      <c r="R12" s="413">
        <v>7.873547702937575E-2</v>
      </c>
      <c r="S12" s="413">
        <v>8.0111876011730573E-2</v>
      </c>
      <c r="T12" s="413">
        <v>7.6482427264129058E-2</v>
      </c>
      <c r="U12" s="413">
        <v>7.7056343795120538E-2</v>
      </c>
      <c r="V12" s="414">
        <v>7.807155816061194E-2</v>
      </c>
      <c r="W12" s="413">
        <v>7.457703456976067E-2</v>
      </c>
      <c r="X12" s="413">
        <v>7.3871839956291499E-2</v>
      </c>
      <c r="Y12" s="413">
        <v>7.7412943389119138E-2</v>
      </c>
      <c r="Z12" s="413">
        <v>8.1770015534798041E-2</v>
      </c>
      <c r="AA12" s="414">
        <v>7.6850176397033551E-2</v>
      </c>
      <c r="AB12" s="413">
        <v>8.0556335592366704E-2</v>
      </c>
      <c r="AC12" s="413">
        <v>8.1215092398676206E-2</v>
      </c>
      <c r="AD12" s="413">
        <v>8.1213803229590806E-2</v>
      </c>
      <c r="AE12" s="413">
        <v>8.090506333499628E-2</v>
      </c>
      <c r="AF12" s="414">
        <v>8.0981846032850219E-2</v>
      </c>
      <c r="AG12" s="413">
        <v>7.4622807125601626E-2</v>
      </c>
      <c r="AH12" s="413">
        <v>7.6999722220275124E-2</v>
      </c>
      <c r="AI12" s="413">
        <v>8.2623949287871257E-2</v>
      </c>
      <c r="AJ12" s="413">
        <v>7.9208956159751182E-2</v>
      </c>
      <c r="AK12" s="414">
        <v>7.8453414105970051E-2</v>
      </c>
      <c r="AL12" s="413">
        <v>7.6392092240345252E-2</v>
      </c>
      <c r="AM12" s="413">
        <v>7.8857429496720394E-2</v>
      </c>
      <c r="AN12" s="413">
        <v>8.1130575829717028E-2</v>
      </c>
      <c r="AO12" s="413">
        <v>7.9613965021193403E-2</v>
      </c>
      <c r="AP12" s="414">
        <v>7.9032268479785742E-2</v>
      </c>
      <c r="AQ12" s="413">
        <v>7.6413096825300203E-2</v>
      </c>
      <c r="AR12" s="413">
        <v>7.5545140702018135E-2</v>
      </c>
      <c r="AS12" s="413">
        <v>7.7945999848455114E-2</v>
      </c>
      <c r="AT12" s="413">
        <v>7.5926371771005197E-2</v>
      </c>
      <c r="AU12" s="414">
        <v>7.6473278770218547E-2</v>
      </c>
      <c r="AV12" s="413">
        <v>7.8022407816547359E-2</v>
      </c>
      <c r="AW12" s="413">
        <v>9.6932842541341366E-2</v>
      </c>
      <c r="AX12" s="413">
        <v>9.7012454721697325E-2</v>
      </c>
      <c r="AY12" s="413">
        <v>0.1135333002127682</v>
      </c>
      <c r="AZ12" s="414">
        <v>9.6389659804070257E-2</v>
      </c>
      <c r="BA12" s="413">
        <v>8.9630465623838293E-2</v>
      </c>
      <c r="BB12" s="413">
        <v>8.9374373216337982E-2</v>
      </c>
      <c r="BC12" s="413">
        <v>9.1476369852120737E-2</v>
      </c>
      <c r="BD12" s="413">
        <v>9.2346910933431892E-2</v>
      </c>
      <c r="BE12" s="414">
        <v>9.0719940991583647E-2</v>
      </c>
      <c r="BF12" s="413">
        <v>0.11565541503881831</v>
      </c>
    </row>
    <row r="13" spans="1:58" s="56" customFormat="1" ht="13.5" customHeight="1">
      <c r="A13" s="415" t="s">
        <v>496</v>
      </c>
      <c r="B13" s="335"/>
      <c r="C13" s="416" t="s">
        <v>495</v>
      </c>
      <c r="D13" s="416" t="s">
        <v>495</v>
      </c>
      <c r="E13" s="416" t="s">
        <v>495</v>
      </c>
      <c r="F13" s="416" t="s">
        <v>495</v>
      </c>
      <c r="G13" s="414" t="s">
        <v>495</v>
      </c>
      <c r="H13" s="416" t="s">
        <v>495</v>
      </c>
      <c r="I13" s="416" t="s">
        <v>495</v>
      </c>
      <c r="J13" s="416" t="s">
        <v>495</v>
      </c>
      <c r="K13" s="416" t="s">
        <v>495</v>
      </c>
      <c r="L13" s="414" t="s">
        <v>495</v>
      </c>
      <c r="M13" s="416" t="s">
        <v>495</v>
      </c>
      <c r="N13" s="416" t="s">
        <v>495</v>
      </c>
      <c r="O13" s="416" t="s">
        <v>495</v>
      </c>
      <c r="P13" s="416" t="s">
        <v>495</v>
      </c>
      <c r="Q13" s="414" t="s">
        <v>495</v>
      </c>
      <c r="R13" s="413">
        <v>6.5105052212666645E-2</v>
      </c>
      <c r="S13" s="413">
        <v>6.2483210606635142E-2</v>
      </c>
      <c r="T13" s="413">
        <v>7.2676955990851916E-2</v>
      </c>
      <c r="U13" s="413">
        <v>7.8982564205017688E-2</v>
      </c>
      <c r="V13" s="414">
        <v>6.9876033860425235E-2</v>
      </c>
      <c r="W13" s="413">
        <v>8.8517009581355485E-2</v>
      </c>
      <c r="X13" s="413">
        <v>8.8295282604421182E-2</v>
      </c>
      <c r="Y13" s="413">
        <v>8.847410991797991E-2</v>
      </c>
      <c r="Z13" s="413">
        <v>8.6445345687960487E-2</v>
      </c>
      <c r="AA13" s="414">
        <v>8.795525161615679E-2</v>
      </c>
      <c r="AB13" s="413">
        <v>9.0260555196385733E-2</v>
      </c>
      <c r="AC13" s="413">
        <v>8.8189772189678994E-2</v>
      </c>
      <c r="AD13" s="413">
        <v>8.8403757734417651E-2</v>
      </c>
      <c r="AE13" s="413">
        <v>8.0727993789289937E-2</v>
      </c>
      <c r="AF13" s="414">
        <v>8.6869012542790031E-2</v>
      </c>
      <c r="AG13" s="413">
        <v>8.8555105025314149E-2</v>
      </c>
      <c r="AH13" s="413">
        <v>8.0191900517520065E-2</v>
      </c>
      <c r="AI13" s="413">
        <v>8.5586643152995648E-2</v>
      </c>
      <c r="AJ13" s="413">
        <v>8.5901208267761181E-2</v>
      </c>
      <c r="AK13" s="414">
        <v>8.4999928206762068E-2</v>
      </c>
      <c r="AL13" s="413">
        <v>9.1901074035494926E-2</v>
      </c>
      <c r="AM13" s="413">
        <v>9.0860119505454542E-2</v>
      </c>
      <c r="AN13" s="413">
        <v>9.3507323179351232E-2</v>
      </c>
      <c r="AO13" s="413">
        <v>9.4220446189223248E-2</v>
      </c>
      <c r="AP13" s="414">
        <v>9.2630580454384312E-2</v>
      </c>
      <c r="AQ13" s="413">
        <v>9.9767078034626325E-2</v>
      </c>
      <c r="AR13" s="413">
        <v>0.10131587113931498</v>
      </c>
      <c r="AS13" s="413">
        <v>0.10510100453277141</v>
      </c>
      <c r="AT13" s="413">
        <v>0.10464618155037052</v>
      </c>
      <c r="AU13" s="414">
        <v>0.10271989698132554</v>
      </c>
      <c r="AV13" s="413">
        <v>0.11689175431478671</v>
      </c>
      <c r="AW13" s="413">
        <v>0.1169515299550988</v>
      </c>
      <c r="AX13" s="413">
        <v>0.12305885748764642</v>
      </c>
      <c r="AY13" s="413">
        <v>0.12087584929180974</v>
      </c>
      <c r="AZ13" s="414">
        <v>0.11946624215894724</v>
      </c>
      <c r="BA13" s="413">
        <v>0.13060625998915229</v>
      </c>
      <c r="BB13" s="413">
        <v>0.13308531837168672</v>
      </c>
      <c r="BC13" s="413">
        <v>0.13315402189509948</v>
      </c>
      <c r="BD13" s="413">
        <v>0.13393270581830077</v>
      </c>
      <c r="BE13" s="414">
        <v>0.13271522228069474</v>
      </c>
      <c r="BF13" s="413">
        <v>0.13548817000677449</v>
      </c>
    </row>
    <row r="14" spans="1:58" s="56" customFormat="1" ht="13.5" customHeight="1">
      <c r="A14" s="415" t="s">
        <v>497</v>
      </c>
      <c r="B14" s="335"/>
      <c r="C14" s="416" t="s">
        <v>495</v>
      </c>
      <c r="D14" s="416" t="s">
        <v>495</v>
      </c>
      <c r="E14" s="416" t="s">
        <v>495</v>
      </c>
      <c r="F14" s="416" t="s">
        <v>495</v>
      </c>
      <c r="G14" s="414" t="s">
        <v>495</v>
      </c>
      <c r="H14" s="416" t="s">
        <v>495</v>
      </c>
      <c r="I14" s="416" t="s">
        <v>495</v>
      </c>
      <c r="J14" s="416" t="s">
        <v>495</v>
      </c>
      <c r="K14" s="416" t="s">
        <v>495</v>
      </c>
      <c r="L14" s="414" t="s">
        <v>495</v>
      </c>
      <c r="M14" s="416" t="s">
        <v>495</v>
      </c>
      <c r="N14" s="416" t="s">
        <v>495</v>
      </c>
      <c r="O14" s="416" t="s">
        <v>495</v>
      </c>
      <c r="P14" s="416" t="s">
        <v>495</v>
      </c>
      <c r="Q14" s="414" t="s">
        <v>495</v>
      </c>
      <c r="R14" s="413">
        <v>0.23096896112080958</v>
      </c>
      <c r="S14" s="413">
        <v>0.24549966399041254</v>
      </c>
      <c r="T14" s="413">
        <v>0.26256109749596335</v>
      </c>
      <c r="U14" s="413">
        <v>0.24161253553578477</v>
      </c>
      <c r="V14" s="414">
        <v>0.2456266368153327</v>
      </c>
      <c r="W14" s="413">
        <v>0.22164835584561293</v>
      </c>
      <c r="X14" s="413">
        <v>0.22909930063578796</v>
      </c>
      <c r="Y14" s="413">
        <v>0.24199821137044886</v>
      </c>
      <c r="Z14" s="413">
        <v>0.19543700295776681</v>
      </c>
      <c r="AA14" s="414">
        <v>0.22273081791554936</v>
      </c>
      <c r="AB14" s="413">
        <v>0.16311564229278144</v>
      </c>
      <c r="AC14" s="413">
        <v>0.1670609415221069</v>
      </c>
      <c r="AD14" s="413">
        <v>0.18937325947794489</v>
      </c>
      <c r="AE14" s="413">
        <v>0.17728463061969629</v>
      </c>
      <c r="AF14" s="414">
        <v>0.17467779596775207</v>
      </c>
      <c r="AG14" s="413">
        <v>0.16664672863971317</v>
      </c>
      <c r="AH14" s="413">
        <v>0.17733738893407267</v>
      </c>
      <c r="AI14" s="413">
        <v>0.17386105379452393</v>
      </c>
      <c r="AJ14" s="413">
        <v>0.16943081161399978</v>
      </c>
      <c r="AK14" s="414">
        <v>0.17193188375634025</v>
      </c>
      <c r="AL14" s="413">
        <v>0.15484860344083798</v>
      </c>
      <c r="AM14" s="413">
        <v>0.16463842388805827</v>
      </c>
      <c r="AN14" s="413">
        <v>0.16233086987773149</v>
      </c>
      <c r="AO14" s="413">
        <v>0.16566913535381655</v>
      </c>
      <c r="AP14" s="414">
        <v>0.16192370389112926</v>
      </c>
      <c r="AQ14" s="413">
        <v>0.16362172439469805</v>
      </c>
      <c r="AR14" s="413">
        <v>0.1643052785080967</v>
      </c>
      <c r="AS14" s="413">
        <v>0.16171771536043592</v>
      </c>
      <c r="AT14" s="413">
        <v>0.16112716957887516</v>
      </c>
      <c r="AU14" s="414">
        <v>0.16269327882533058</v>
      </c>
      <c r="AV14" s="413">
        <v>0.16147088840495949</v>
      </c>
      <c r="AW14" s="413">
        <v>0.16984637543892325</v>
      </c>
      <c r="AX14" s="413">
        <v>0.17149646055949694</v>
      </c>
      <c r="AY14" s="413">
        <v>0.16494144371534458</v>
      </c>
      <c r="AZ14" s="414">
        <v>0.16701144152657976</v>
      </c>
      <c r="BA14" s="413">
        <v>0.16445375823357092</v>
      </c>
      <c r="BB14" s="413">
        <v>0.16688153658588556</v>
      </c>
      <c r="BC14" s="413">
        <v>0.19055674587991064</v>
      </c>
      <c r="BD14" s="413">
        <v>0.17515217597275792</v>
      </c>
      <c r="BE14" s="414">
        <v>0.17450869501666635</v>
      </c>
      <c r="BF14" s="413">
        <v>0.16300307184981785</v>
      </c>
    </row>
    <row r="15" spans="1:58" s="56" customFormat="1" ht="13.5" customHeight="1">
      <c r="A15" s="415" t="s">
        <v>416</v>
      </c>
      <c r="B15" s="335"/>
      <c r="C15" s="416" t="s">
        <v>495</v>
      </c>
      <c r="D15" s="416" t="s">
        <v>495</v>
      </c>
      <c r="E15" s="416" t="s">
        <v>495</v>
      </c>
      <c r="F15" s="416" t="s">
        <v>495</v>
      </c>
      <c r="G15" s="414" t="s">
        <v>495</v>
      </c>
      <c r="H15" s="416" t="s">
        <v>495</v>
      </c>
      <c r="I15" s="416" t="s">
        <v>495</v>
      </c>
      <c r="J15" s="416" t="s">
        <v>495</v>
      </c>
      <c r="K15" s="416" t="s">
        <v>495</v>
      </c>
      <c r="L15" s="414" t="s">
        <v>495</v>
      </c>
      <c r="M15" s="416" t="s">
        <v>495</v>
      </c>
      <c r="N15" s="416" t="s">
        <v>495</v>
      </c>
      <c r="O15" s="416" t="s">
        <v>495</v>
      </c>
      <c r="P15" s="416" t="s">
        <v>495</v>
      </c>
      <c r="Q15" s="414" t="s">
        <v>495</v>
      </c>
      <c r="R15" s="413">
        <v>0.45308167122976939</v>
      </c>
      <c r="S15" s="413">
        <v>0.44010921546587944</v>
      </c>
      <c r="T15" s="413">
        <v>0.4224184921732887</v>
      </c>
      <c r="U15" s="413">
        <v>0.42491138969177933</v>
      </c>
      <c r="V15" s="414">
        <v>0.43473336098188298</v>
      </c>
      <c r="W15" s="413">
        <v>0.44836982938926556</v>
      </c>
      <c r="X15" s="413">
        <v>0.43766721851333812</v>
      </c>
      <c r="Y15" s="413">
        <v>0.43306687134270661</v>
      </c>
      <c r="Z15" s="413">
        <v>0.46417539264873925</v>
      </c>
      <c r="AA15" s="414">
        <v>0.44529401515167155</v>
      </c>
      <c r="AB15" s="413">
        <v>0.51016024096218726</v>
      </c>
      <c r="AC15" s="413">
        <v>0.50251407198578657</v>
      </c>
      <c r="AD15" s="413">
        <v>0.49180587089326694</v>
      </c>
      <c r="AE15" s="413">
        <v>0.49813944426003659</v>
      </c>
      <c r="AF15" s="414">
        <v>0.50034823889289226</v>
      </c>
      <c r="AG15" s="413">
        <v>0.51207526893289246</v>
      </c>
      <c r="AH15" s="413">
        <v>0.50223384658303649</v>
      </c>
      <c r="AI15" s="413">
        <v>0.49717532972092116</v>
      </c>
      <c r="AJ15" s="413">
        <v>0.50476742394304741</v>
      </c>
      <c r="AK15" s="414">
        <v>0.50387538028519085</v>
      </c>
      <c r="AL15" s="413">
        <v>0.51151156687119348</v>
      </c>
      <c r="AM15" s="413">
        <v>0.49937807599673217</v>
      </c>
      <c r="AN15" s="413">
        <v>0.5021899121225939</v>
      </c>
      <c r="AO15" s="413">
        <v>0.50185058012665795</v>
      </c>
      <c r="AP15" s="414">
        <v>0.50366345393684941</v>
      </c>
      <c r="AQ15" s="413">
        <v>0.50185957169976569</v>
      </c>
      <c r="AR15" s="413">
        <v>0.49592593588377087</v>
      </c>
      <c r="AS15" s="413">
        <v>0.48997053463470253</v>
      </c>
      <c r="AT15" s="413">
        <v>0.49699996450035971</v>
      </c>
      <c r="AU15" s="414">
        <v>0.49612334382602075</v>
      </c>
      <c r="AV15" s="413">
        <v>0.48565702544509315</v>
      </c>
      <c r="AW15" s="413">
        <v>0.45854978492223947</v>
      </c>
      <c r="AX15" s="413">
        <v>0.44810000726626648</v>
      </c>
      <c r="AY15" s="413">
        <v>0.43939148169436032</v>
      </c>
      <c r="AZ15" s="414">
        <v>0.45781619584224276</v>
      </c>
      <c r="BA15" s="413">
        <v>0.45976968641046617</v>
      </c>
      <c r="BB15" s="413">
        <v>0.45012186806089888</v>
      </c>
      <c r="BC15" s="413">
        <v>0.43157114518425788</v>
      </c>
      <c r="BD15" s="413">
        <v>0.43867240906310162</v>
      </c>
      <c r="BE15" s="414">
        <v>0.44478256055612969</v>
      </c>
      <c r="BF15" s="413">
        <v>0.42552908828961178</v>
      </c>
    </row>
    <row r="16" spans="1:58" s="69" customFormat="1" ht="13.5" customHeight="1">
      <c r="A16" s="337" t="s">
        <v>119</v>
      </c>
      <c r="B16" s="335"/>
      <c r="C16" s="413">
        <v>7.6479149086783119E-2</v>
      </c>
      <c r="D16" s="413">
        <v>7.4962272179068173E-2</v>
      </c>
      <c r="E16" s="413">
        <v>7.4423840276283099E-2</v>
      </c>
      <c r="F16" s="413">
        <v>7.7179004821882613E-2</v>
      </c>
      <c r="G16" s="414">
        <v>7.5771044865365039E-2</v>
      </c>
      <c r="H16" s="413">
        <v>8.1610336541500794E-2</v>
      </c>
      <c r="I16" s="413">
        <v>9.714145161736451E-2</v>
      </c>
      <c r="J16" s="413">
        <v>0.10390843709168464</v>
      </c>
      <c r="K16" s="413">
        <v>0.11067721831681854</v>
      </c>
      <c r="L16" s="414">
        <v>9.8700476567091841E-2</v>
      </c>
      <c r="M16" s="413">
        <v>0.11701495614795933</v>
      </c>
      <c r="N16" s="413">
        <v>0.11857606512286986</v>
      </c>
      <c r="O16" s="413">
        <v>9.8952553936094825E-2</v>
      </c>
      <c r="P16" s="413">
        <v>0.11039078551665786</v>
      </c>
      <c r="Q16" s="414">
        <v>0.11026471933610509</v>
      </c>
      <c r="R16" s="413">
        <v>0.13778902424474782</v>
      </c>
      <c r="S16" s="413">
        <v>0.13624434948066422</v>
      </c>
      <c r="T16" s="413">
        <v>0.13226499612517392</v>
      </c>
      <c r="U16" s="413">
        <v>0.14321823442568699</v>
      </c>
      <c r="V16" s="414">
        <v>0.13727830669065283</v>
      </c>
      <c r="W16" s="413">
        <v>0.13835880550570828</v>
      </c>
      <c r="X16" s="413">
        <v>0.14311196010903274</v>
      </c>
      <c r="Y16" s="413">
        <v>0.13085326000198549</v>
      </c>
      <c r="Z16" s="413">
        <v>0.14285124061063287</v>
      </c>
      <c r="AA16" s="414">
        <v>0.13869088687492936</v>
      </c>
      <c r="AB16" s="413">
        <v>0.13914894990607909</v>
      </c>
      <c r="AC16" s="413">
        <v>0.14568114952355066</v>
      </c>
      <c r="AD16" s="413">
        <v>0.13257983827629619</v>
      </c>
      <c r="AE16" s="413">
        <v>0.1480211465635356</v>
      </c>
      <c r="AF16" s="414">
        <v>0.14120898075268057</v>
      </c>
      <c r="AG16" s="413">
        <v>0.14450056324921484</v>
      </c>
      <c r="AH16" s="413">
        <v>0.14874367695764049</v>
      </c>
      <c r="AI16" s="413">
        <v>0.14599046538934532</v>
      </c>
      <c r="AJ16" s="413">
        <v>0.1464560900772035</v>
      </c>
      <c r="AK16" s="414">
        <v>0.14645161622831196</v>
      </c>
      <c r="AL16" s="413">
        <v>0.15123681083833834</v>
      </c>
      <c r="AM16" s="413">
        <v>0.15053605505519854</v>
      </c>
      <c r="AN16" s="413">
        <v>0.14464451427488792</v>
      </c>
      <c r="AO16" s="413">
        <v>0.14403409524426902</v>
      </c>
      <c r="AP16" s="414">
        <v>0.14757150471024832</v>
      </c>
      <c r="AQ16" s="413">
        <v>0.1439505584888161</v>
      </c>
      <c r="AR16" s="413">
        <v>0.14798487362903867</v>
      </c>
      <c r="AS16" s="413">
        <v>0.15019039654207608</v>
      </c>
      <c r="AT16" s="413">
        <v>0.14755537409443389</v>
      </c>
      <c r="AU16" s="414">
        <v>0.14744801189888887</v>
      </c>
      <c r="AV16" s="413">
        <v>0.14379096040910305</v>
      </c>
      <c r="AW16" s="413">
        <v>0.14436799874505651</v>
      </c>
      <c r="AX16" s="413">
        <v>0.14638927684708178</v>
      </c>
      <c r="AY16" s="413">
        <v>0.1476428779420407</v>
      </c>
      <c r="AZ16" s="414">
        <v>0.14554860772214978</v>
      </c>
      <c r="BA16" s="413">
        <v>0.1417551241763032</v>
      </c>
      <c r="BB16" s="413">
        <v>0.14517248383603243</v>
      </c>
      <c r="BC16" s="413">
        <v>0.13771066136070545</v>
      </c>
      <c r="BD16" s="413">
        <v>0.14444172835909283</v>
      </c>
      <c r="BE16" s="414">
        <v>0.14222460216914479</v>
      </c>
      <c r="BF16" s="413">
        <v>0.14552317073132376</v>
      </c>
    </row>
    <row r="17" spans="1:58" s="56" customFormat="1" ht="13.5" customHeight="1">
      <c r="A17" s="337" t="s">
        <v>105</v>
      </c>
      <c r="B17" s="335"/>
      <c r="C17" s="413">
        <v>5.9662173592594459E-2</v>
      </c>
      <c r="D17" s="413">
        <v>5.2952477132131623E-2</v>
      </c>
      <c r="E17" s="413">
        <v>5.1437198950029614E-2</v>
      </c>
      <c r="F17" s="413">
        <v>5.2098002017264208E-2</v>
      </c>
      <c r="G17" s="414">
        <v>5.3944213271724259E-2</v>
      </c>
      <c r="H17" s="413">
        <v>4.4315481627045676E-2</v>
      </c>
      <c r="I17" s="413">
        <v>4.170179749733758E-2</v>
      </c>
      <c r="J17" s="413">
        <v>3.8637683352605375E-2</v>
      </c>
      <c r="K17" s="413">
        <v>3.7840893180916067E-2</v>
      </c>
      <c r="L17" s="414">
        <v>4.0533462042821058E-2</v>
      </c>
      <c r="M17" s="413">
        <v>3.6247631654921862E-2</v>
      </c>
      <c r="N17" s="413">
        <v>3.0899552072530981E-2</v>
      </c>
      <c r="O17" s="413">
        <v>2.4911958967758736E-2</v>
      </c>
      <c r="P17" s="413">
        <v>2.3131020861988854E-2</v>
      </c>
      <c r="Q17" s="414">
        <v>2.7968403995416669E-2</v>
      </c>
      <c r="R17" s="413">
        <v>1.8488797245422017E-2</v>
      </c>
      <c r="S17" s="413">
        <v>2.0078341705377228E-2</v>
      </c>
      <c r="T17" s="413">
        <v>1.7494938082035297E-2</v>
      </c>
      <c r="U17" s="413">
        <v>1.7076220073824706E-2</v>
      </c>
      <c r="V17" s="414">
        <v>1.8277806145131453E-2</v>
      </c>
      <c r="W17" s="413">
        <v>1.5837114280061657E-2</v>
      </c>
      <c r="X17" s="413">
        <v>1.4135789117857411E-2</v>
      </c>
      <c r="Y17" s="413">
        <v>1.4546289445719564E-2</v>
      </c>
      <c r="Z17" s="413">
        <v>1.4674522753346747E-2</v>
      </c>
      <c r="AA17" s="414">
        <v>1.4775558246244349E-2</v>
      </c>
      <c r="AB17" s="413">
        <v>1.4645230195655121E-2</v>
      </c>
      <c r="AC17" s="413">
        <v>1.4390048160134129E-2</v>
      </c>
      <c r="AD17" s="413">
        <v>1.4091765668311971E-2</v>
      </c>
      <c r="AE17" s="413">
        <v>1.3707005371038887E-2</v>
      </c>
      <c r="AF17" s="414">
        <v>1.419928955356759E-2</v>
      </c>
      <c r="AG17" s="413">
        <v>1.2381214867379392E-2</v>
      </c>
      <c r="AH17" s="413">
        <v>1.2466048413182801E-2</v>
      </c>
      <c r="AI17" s="413">
        <v>1.3487523184803797E-2</v>
      </c>
      <c r="AJ17" s="413">
        <v>1.2856975999639591E-2</v>
      </c>
      <c r="AK17" s="414">
        <v>1.2809643574556889E-2</v>
      </c>
      <c r="AL17" s="413">
        <v>1.2613614415510831E-2</v>
      </c>
      <c r="AM17" s="413">
        <v>1.3701276496015279E-2</v>
      </c>
      <c r="AN17" s="413">
        <v>1.244595465923804E-2</v>
      </c>
      <c r="AO17" s="413">
        <v>1.2098100200617213E-2</v>
      </c>
      <c r="AP17" s="414">
        <v>1.2715059574621589E-2</v>
      </c>
      <c r="AQ17" s="413">
        <v>1.187726424738266E-2</v>
      </c>
      <c r="AR17" s="413">
        <v>1.1836355492324341E-2</v>
      </c>
      <c r="AS17" s="413">
        <v>1.2399621953122957E-2</v>
      </c>
      <c r="AT17" s="413">
        <v>1.2272183865824245E-2</v>
      </c>
      <c r="AU17" s="414">
        <v>1.2098104061535981E-2</v>
      </c>
      <c r="AV17" s="413">
        <v>1.2676978572904254E-2</v>
      </c>
      <c r="AW17" s="413">
        <v>1.1265540631661318E-2</v>
      </c>
      <c r="AX17" s="413">
        <v>1.1983166175984647E-2</v>
      </c>
      <c r="AY17" s="413">
        <v>1.1737980370129955E-2</v>
      </c>
      <c r="AZ17" s="414">
        <v>1.1911702431776937E-2</v>
      </c>
      <c r="BA17" s="413">
        <v>1.1827819220606276E-2</v>
      </c>
      <c r="BB17" s="413">
        <v>1.3160188097148931E-2</v>
      </c>
      <c r="BC17" s="413">
        <v>1.3034710988878656E-2</v>
      </c>
      <c r="BD17" s="413">
        <v>1.3056974616502211E-2</v>
      </c>
      <c r="BE17" s="414">
        <v>1.278057206451772E-2</v>
      </c>
      <c r="BF17" s="413">
        <v>1.2544019128086713E-2</v>
      </c>
    </row>
    <row r="18" spans="1:58" s="56" customFormat="1" ht="13.5" customHeight="1">
      <c r="A18" s="337" t="s">
        <v>114</v>
      </c>
      <c r="B18" s="335"/>
      <c r="C18" s="413">
        <v>1.0812623055891471E-2</v>
      </c>
      <c r="D18" s="413">
        <v>1.389449143539544E-2</v>
      </c>
      <c r="E18" s="413">
        <v>1.7457681870797544E-2</v>
      </c>
      <c r="F18" s="413">
        <v>1.2303033669216956E-2</v>
      </c>
      <c r="G18" s="414">
        <v>1.36365812358992E-2</v>
      </c>
      <c r="H18" s="413">
        <v>6.3871353364448914E-3</v>
      </c>
      <c r="I18" s="413">
        <v>8.2175054832684825E-3</v>
      </c>
      <c r="J18" s="413">
        <v>8.1716235991746537E-3</v>
      </c>
      <c r="K18" s="413">
        <v>8.746658402603991E-3</v>
      </c>
      <c r="L18" s="414">
        <v>7.9116501565570287E-3</v>
      </c>
      <c r="M18" s="413">
        <v>1.92741933857116E-2</v>
      </c>
      <c r="N18" s="413">
        <v>2.1193101546781005E-2</v>
      </c>
      <c r="O18" s="413">
        <v>1.8340109513607303E-2</v>
      </c>
      <c r="P18" s="413">
        <v>1.8639937027255679E-2</v>
      </c>
      <c r="Q18" s="414">
        <v>7.2579605858629518E-3</v>
      </c>
      <c r="R18" s="413">
        <v>6.5389949586268543E-3</v>
      </c>
      <c r="S18" s="413">
        <v>6.5847721628040307E-3</v>
      </c>
      <c r="T18" s="413">
        <v>6.3620989565402047E-3</v>
      </c>
      <c r="U18" s="413">
        <v>5.5075652341295602E-3</v>
      </c>
      <c r="V18" s="414">
        <v>6.2489238584531133E-3</v>
      </c>
      <c r="W18" s="413">
        <v>4.9990461637395281E-3</v>
      </c>
      <c r="X18" s="413">
        <v>5.6562990670758605E-3</v>
      </c>
      <c r="Y18" s="413">
        <v>3.1851060050377173E-3</v>
      </c>
      <c r="Z18" s="413">
        <v>2.2634532281527535E-3</v>
      </c>
      <c r="AA18" s="414">
        <v>4.0423922859364365E-3</v>
      </c>
      <c r="AB18" s="413">
        <v>2.1130450648147634E-3</v>
      </c>
      <c r="AC18" s="413">
        <v>9.4933832531047711E-4</v>
      </c>
      <c r="AD18" s="413">
        <v>2.5318101524934894E-3</v>
      </c>
      <c r="AE18" s="413">
        <v>1.2147160614054437E-3</v>
      </c>
      <c r="AF18" s="414">
        <v>1.7149660712647528E-3</v>
      </c>
      <c r="AG18" s="413">
        <v>1.2183121598841897E-3</v>
      </c>
      <c r="AH18" s="413">
        <v>2.0274163742721668E-3</v>
      </c>
      <c r="AI18" s="413">
        <v>1.2841761268741368E-3</v>
      </c>
      <c r="AJ18" s="413">
        <v>1.3785339385973933E-3</v>
      </c>
      <c r="AK18" s="414">
        <v>1.4805179303635787E-3</v>
      </c>
      <c r="AL18" s="413">
        <v>1.4962381582790984E-3</v>
      </c>
      <c r="AM18" s="413">
        <v>2.0286195618206822E-3</v>
      </c>
      <c r="AN18" s="413">
        <v>3.7508500564802532E-3</v>
      </c>
      <c r="AO18" s="413">
        <v>2.5136778642224286E-3</v>
      </c>
      <c r="AP18" s="414">
        <v>2.4634289529812782E-3</v>
      </c>
      <c r="AQ18" s="413">
        <v>2.5107063094109089E-3</v>
      </c>
      <c r="AR18" s="413">
        <v>3.0865446454362128E-3</v>
      </c>
      <c r="AS18" s="413">
        <v>2.6747271284360006E-3</v>
      </c>
      <c r="AT18" s="413">
        <v>1.4727546391312689E-3</v>
      </c>
      <c r="AU18" s="414">
        <v>2.4440856366797405E-3</v>
      </c>
      <c r="AV18" s="413">
        <v>1.4899850366061249E-3</v>
      </c>
      <c r="AW18" s="413">
        <v>2.0859277656790245E-3</v>
      </c>
      <c r="AX18" s="413">
        <v>1.9597769418264995E-3</v>
      </c>
      <c r="AY18" s="413">
        <v>1.8770667735466312E-3</v>
      </c>
      <c r="AZ18" s="414">
        <v>1.8561505142332265E-3</v>
      </c>
      <c r="BA18" s="413">
        <v>1.9568863460627914E-3</v>
      </c>
      <c r="BB18" s="413">
        <v>2.2042318320094701E-3</v>
      </c>
      <c r="BC18" s="413">
        <v>2.496344839027196E-3</v>
      </c>
      <c r="BD18" s="413">
        <v>2.397095236812751E-3</v>
      </c>
      <c r="BE18" s="414">
        <v>2.2684069212630365E-3</v>
      </c>
      <c r="BF18" s="413">
        <v>2.2570649555668809E-3</v>
      </c>
    </row>
    <row r="19" spans="1:58" s="56" customFormat="1" ht="13.5" customHeight="1">
      <c r="A19" s="337"/>
      <c r="B19" s="335"/>
      <c r="C19" s="413"/>
      <c r="D19" s="413"/>
      <c r="E19" s="413"/>
      <c r="F19" s="413"/>
      <c r="G19" s="414"/>
      <c r="H19" s="413"/>
      <c r="I19" s="413"/>
      <c r="J19" s="413"/>
      <c r="K19" s="413"/>
      <c r="L19" s="414"/>
      <c r="M19" s="413"/>
      <c r="N19" s="413"/>
      <c r="O19" s="413"/>
      <c r="P19" s="413"/>
      <c r="Q19" s="414"/>
      <c r="R19" s="413"/>
      <c r="S19" s="413"/>
      <c r="T19" s="413"/>
      <c r="U19" s="413"/>
      <c r="V19" s="414"/>
      <c r="W19" s="413"/>
      <c r="X19" s="413"/>
      <c r="Y19" s="413"/>
      <c r="Z19" s="413"/>
      <c r="AA19" s="414"/>
      <c r="AB19" s="413"/>
      <c r="AC19" s="413"/>
      <c r="AD19" s="413"/>
      <c r="AE19" s="413"/>
      <c r="AF19" s="414"/>
      <c r="AG19" s="413"/>
      <c r="AH19" s="413"/>
      <c r="AI19" s="413"/>
      <c r="AJ19" s="413"/>
      <c r="AK19" s="414"/>
      <c r="AL19" s="413"/>
      <c r="AM19" s="413"/>
      <c r="AN19" s="413"/>
      <c r="AO19" s="413"/>
      <c r="AP19" s="414"/>
      <c r="AQ19" s="413"/>
      <c r="AR19" s="413"/>
      <c r="AS19" s="413"/>
      <c r="AT19" s="413"/>
      <c r="AU19" s="414"/>
      <c r="AV19" s="413"/>
      <c r="AW19" s="413"/>
      <c r="AX19" s="413"/>
      <c r="AY19" s="413"/>
      <c r="AZ19" s="414"/>
      <c r="BA19" s="413"/>
      <c r="BB19" s="413"/>
      <c r="BC19" s="413"/>
      <c r="BD19" s="413"/>
      <c r="BE19" s="414"/>
      <c r="BF19" s="413"/>
    </row>
    <row r="20" spans="1:58" s="69" customFormat="1" ht="13.5" customHeight="1">
      <c r="A20" s="375" t="s">
        <v>204</v>
      </c>
      <c r="B20" s="174"/>
      <c r="C20" s="411">
        <v>1</v>
      </c>
      <c r="D20" s="411">
        <v>1</v>
      </c>
      <c r="E20" s="411">
        <v>1</v>
      </c>
      <c r="F20" s="411">
        <v>1</v>
      </c>
      <c r="G20" s="412">
        <v>1</v>
      </c>
      <c r="H20" s="411">
        <v>1</v>
      </c>
      <c r="I20" s="411">
        <v>1</v>
      </c>
      <c r="J20" s="411">
        <v>1</v>
      </c>
      <c r="K20" s="411">
        <v>1</v>
      </c>
      <c r="L20" s="412">
        <v>1</v>
      </c>
      <c r="M20" s="411">
        <v>1</v>
      </c>
      <c r="N20" s="411">
        <v>1</v>
      </c>
      <c r="O20" s="411">
        <v>1</v>
      </c>
      <c r="P20" s="411">
        <v>1</v>
      </c>
      <c r="Q20" s="412">
        <v>1</v>
      </c>
      <c r="R20" s="411">
        <v>1</v>
      </c>
      <c r="S20" s="411">
        <v>1</v>
      </c>
      <c r="T20" s="411">
        <v>1</v>
      </c>
      <c r="U20" s="411">
        <v>1</v>
      </c>
      <c r="V20" s="412">
        <v>1</v>
      </c>
      <c r="W20" s="411">
        <v>1</v>
      </c>
      <c r="X20" s="417">
        <v>1</v>
      </c>
      <c r="Y20" s="417">
        <v>1</v>
      </c>
      <c r="Z20" s="417">
        <v>1</v>
      </c>
      <c r="AA20" s="412">
        <v>1</v>
      </c>
      <c r="AB20" s="411">
        <v>1</v>
      </c>
      <c r="AC20" s="411">
        <v>1</v>
      </c>
      <c r="AD20" s="411">
        <v>1</v>
      </c>
      <c r="AE20" s="411">
        <v>1</v>
      </c>
      <c r="AF20" s="412">
        <v>1</v>
      </c>
      <c r="AG20" s="411">
        <v>1</v>
      </c>
      <c r="AH20" s="411">
        <v>1</v>
      </c>
      <c r="AI20" s="411">
        <v>1</v>
      </c>
      <c r="AJ20" s="411">
        <v>1</v>
      </c>
      <c r="AK20" s="412">
        <v>1</v>
      </c>
      <c r="AL20" s="411">
        <v>1</v>
      </c>
      <c r="AM20" s="411">
        <v>1</v>
      </c>
      <c r="AN20" s="411">
        <v>1</v>
      </c>
      <c r="AO20" s="411">
        <v>1</v>
      </c>
      <c r="AP20" s="412">
        <v>1</v>
      </c>
      <c r="AQ20" s="411">
        <v>1</v>
      </c>
      <c r="AR20" s="411">
        <v>1</v>
      </c>
      <c r="AS20" s="411">
        <v>1</v>
      </c>
      <c r="AT20" s="411">
        <v>1</v>
      </c>
      <c r="AU20" s="412">
        <v>1</v>
      </c>
      <c r="AV20" s="411">
        <v>1</v>
      </c>
      <c r="AW20" s="411">
        <v>1</v>
      </c>
      <c r="AX20" s="411">
        <v>1</v>
      </c>
      <c r="AY20" s="411">
        <v>1</v>
      </c>
      <c r="AZ20" s="412">
        <v>1</v>
      </c>
      <c r="BA20" s="411">
        <v>1</v>
      </c>
      <c r="BB20" s="411">
        <v>1</v>
      </c>
      <c r="BC20" s="411">
        <v>1</v>
      </c>
      <c r="BD20" s="411">
        <v>1</v>
      </c>
      <c r="BE20" s="412">
        <v>1</v>
      </c>
      <c r="BF20" s="411">
        <v>1</v>
      </c>
    </row>
    <row r="21" spans="1:58" s="56" customFormat="1" ht="13.5" customHeight="1">
      <c r="A21" s="337" t="s">
        <v>92</v>
      </c>
      <c r="B21" s="335"/>
      <c r="C21" s="413">
        <v>0.66806747063269123</v>
      </c>
      <c r="D21" s="413">
        <v>0.642818520486378</v>
      </c>
      <c r="E21" s="413">
        <v>0.63771272000151613</v>
      </c>
      <c r="F21" s="413">
        <v>0.6672767080635793</v>
      </c>
      <c r="G21" s="414">
        <v>0.65400795396785116</v>
      </c>
      <c r="H21" s="413">
        <v>0.66813504509974042</v>
      </c>
      <c r="I21" s="413">
        <v>0.6437812358937639</v>
      </c>
      <c r="J21" s="413">
        <v>0.65342495780943988</v>
      </c>
      <c r="K21" s="413">
        <v>0.66013037680148723</v>
      </c>
      <c r="L21" s="414">
        <v>0.65607834643737184</v>
      </c>
      <c r="M21" s="413">
        <v>0.6716571853889256</v>
      </c>
      <c r="N21" s="413">
        <v>0.65450199604051107</v>
      </c>
      <c r="O21" s="413">
        <v>0.56564007921126269</v>
      </c>
      <c r="P21" s="413">
        <v>0.5689768102256787</v>
      </c>
      <c r="Q21" s="414">
        <v>0.60728296523481828</v>
      </c>
      <c r="R21" s="413">
        <v>0.56329592690122865</v>
      </c>
      <c r="S21" s="413">
        <v>0.55037188231009893</v>
      </c>
      <c r="T21" s="413">
        <v>0.54193940986666667</v>
      </c>
      <c r="U21" s="413">
        <v>0.57424827364002429</v>
      </c>
      <c r="V21" s="414">
        <v>0.55709160416295733</v>
      </c>
      <c r="W21" s="413">
        <v>0.5908395199184554</v>
      </c>
      <c r="X21" s="418">
        <v>0.56273541659158521</v>
      </c>
      <c r="Y21" s="418">
        <v>0.54525143212785798</v>
      </c>
      <c r="Z21" s="418">
        <v>0.55684692821541715</v>
      </c>
      <c r="AA21" s="414">
        <v>0.56337838166310517</v>
      </c>
      <c r="AB21" s="418">
        <v>0.58713268172186339</v>
      </c>
      <c r="AC21" s="418">
        <v>0.57102829385464438</v>
      </c>
      <c r="AD21" s="418">
        <v>0.55932508026732208</v>
      </c>
      <c r="AE21" s="418">
        <v>0.56218244912198201</v>
      </c>
      <c r="AF21" s="414">
        <v>0.56947144839880937</v>
      </c>
      <c r="AG21" s="418">
        <v>0.58884076607072977</v>
      </c>
      <c r="AH21" s="418">
        <v>0.5670759207370073</v>
      </c>
      <c r="AI21" s="418">
        <v>0.5770374588302799</v>
      </c>
      <c r="AJ21" s="418">
        <v>0.57810027766733696</v>
      </c>
      <c r="AK21" s="414">
        <v>0.57757324776232621</v>
      </c>
      <c r="AL21" s="418">
        <v>0.58982749569358139</v>
      </c>
      <c r="AM21" s="418">
        <v>0.58216255762503655</v>
      </c>
      <c r="AN21" s="418">
        <v>0.58327939430290454</v>
      </c>
      <c r="AO21" s="418">
        <v>0.58529321877871932</v>
      </c>
      <c r="AP21" s="414">
        <v>0.58509169748563061</v>
      </c>
      <c r="AQ21" s="418">
        <v>0.59734819803984007</v>
      </c>
      <c r="AR21" s="418">
        <v>0.58845180996459845</v>
      </c>
      <c r="AS21" s="418">
        <v>0.59694537795475977</v>
      </c>
      <c r="AT21" s="418">
        <v>0.59521836007989337</v>
      </c>
      <c r="AU21" s="414">
        <v>0.59450260811978228</v>
      </c>
      <c r="AV21" s="418">
        <v>0.60133945589473747</v>
      </c>
      <c r="AW21" s="418">
        <v>0.57821860005104264</v>
      </c>
      <c r="AX21" s="418">
        <v>0.58366591375164856</v>
      </c>
      <c r="AY21" s="418">
        <v>0.57039521186116537</v>
      </c>
      <c r="AZ21" s="414">
        <v>0.58336802809157118</v>
      </c>
      <c r="BA21" s="418">
        <v>0.59174023276822096</v>
      </c>
      <c r="BB21" s="418">
        <v>0.58636829990869066</v>
      </c>
      <c r="BC21" s="418">
        <v>0.59379281386552085</v>
      </c>
      <c r="BD21" s="418">
        <v>0.59179103949827749</v>
      </c>
      <c r="BE21" s="414">
        <v>0.5909403786836066</v>
      </c>
      <c r="BF21" s="418">
        <v>0.62126702408397205</v>
      </c>
    </row>
    <row r="22" spans="1:58" s="56" customFormat="1" ht="13.5" customHeight="1">
      <c r="A22" s="337" t="s">
        <v>258</v>
      </c>
      <c r="B22" s="335"/>
      <c r="C22" s="413">
        <v>0.33193252936730877</v>
      </c>
      <c r="D22" s="413">
        <v>0.357181479513622</v>
      </c>
      <c r="E22" s="413">
        <v>0.36228727999848387</v>
      </c>
      <c r="F22" s="413">
        <v>0.3327232919364207</v>
      </c>
      <c r="G22" s="414">
        <v>0.34599204603214884</v>
      </c>
      <c r="H22" s="413">
        <v>0.33186495490025958</v>
      </c>
      <c r="I22" s="413">
        <v>0.3562187641062361</v>
      </c>
      <c r="J22" s="413">
        <v>0.34657504219056012</v>
      </c>
      <c r="K22" s="413">
        <v>0.33986962319851277</v>
      </c>
      <c r="L22" s="414">
        <v>0.34392165356262816</v>
      </c>
      <c r="M22" s="413">
        <v>0.3283428146110744</v>
      </c>
      <c r="N22" s="413">
        <v>0.34549800395948893</v>
      </c>
      <c r="O22" s="413">
        <v>0.43435992078873731</v>
      </c>
      <c r="P22" s="413">
        <v>0.4310231897743213</v>
      </c>
      <c r="Q22" s="414">
        <v>0.39271703476518172</v>
      </c>
      <c r="R22" s="413">
        <v>0.43670407309877135</v>
      </c>
      <c r="S22" s="413">
        <v>0.44962811768990107</v>
      </c>
      <c r="T22" s="413">
        <v>0.45806059013333333</v>
      </c>
      <c r="U22" s="413">
        <v>0.42575172635997571</v>
      </c>
      <c r="V22" s="414">
        <v>0.44290839583704267</v>
      </c>
      <c r="W22" s="413">
        <v>0.4091604800815446</v>
      </c>
      <c r="X22" s="418">
        <v>0.43726458340841479</v>
      </c>
      <c r="Y22" s="418">
        <v>0.45474856787214202</v>
      </c>
      <c r="Z22" s="418">
        <v>0.44315307178458285</v>
      </c>
      <c r="AA22" s="414">
        <v>0.43662161833689483</v>
      </c>
      <c r="AB22" s="418">
        <v>0.41286731827813661</v>
      </c>
      <c r="AC22" s="418">
        <v>0.42897170614535562</v>
      </c>
      <c r="AD22" s="418">
        <v>0.44067491973267792</v>
      </c>
      <c r="AE22" s="418">
        <v>0.43781755087801799</v>
      </c>
      <c r="AF22" s="414">
        <v>0.43052855160119063</v>
      </c>
      <c r="AG22" s="418">
        <v>0.41115923392927023</v>
      </c>
      <c r="AH22" s="418">
        <v>0.4329240792629927</v>
      </c>
      <c r="AI22" s="418">
        <v>0.4229625411697201</v>
      </c>
      <c r="AJ22" s="418">
        <v>0.42189972233266304</v>
      </c>
      <c r="AK22" s="414">
        <v>0.42242675223767379</v>
      </c>
      <c r="AL22" s="418">
        <v>0.41017250430641861</v>
      </c>
      <c r="AM22" s="418">
        <v>0.41783744237496345</v>
      </c>
      <c r="AN22" s="418">
        <v>0.41672060569709546</v>
      </c>
      <c r="AO22" s="418">
        <v>0.41470678122128068</v>
      </c>
      <c r="AP22" s="414">
        <v>0.41490830251436939</v>
      </c>
      <c r="AQ22" s="418">
        <v>0.40265180196015993</v>
      </c>
      <c r="AR22" s="418">
        <v>0.41154819003540155</v>
      </c>
      <c r="AS22" s="418">
        <v>0.40305462204524023</v>
      </c>
      <c r="AT22" s="418">
        <v>0.40478163992010663</v>
      </c>
      <c r="AU22" s="414">
        <v>0.40549739188021772</v>
      </c>
      <c r="AV22" s="418">
        <v>0.39866054410526253</v>
      </c>
      <c r="AW22" s="418">
        <v>0.42178139994895736</v>
      </c>
      <c r="AX22" s="418">
        <v>0.41633408624835144</v>
      </c>
      <c r="AY22" s="418">
        <v>0.42960478813883463</v>
      </c>
      <c r="AZ22" s="414">
        <v>0.41663197190842882</v>
      </c>
      <c r="BA22" s="418">
        <v>0.40825976723177904</v>
      </c>
      <c r="BB22" s="418">
        <v>0.41363170009130934</v>
      </c>
      <c r="BC22" s="418">
        <v>0.40620718613447915</v>
      </c>
      <c r="BD22" s="418">
        <v>0.40820896050172251</v>
      </c>
      <c r="BE22" s="414">
        <v>0.4090596213163934</v>
      </c>
      <c r="BF22" s="418">
        <v>0.37873297591602795</v>
      </c>
    </row>
    <row r="23" spans="1:58" s="56" customFormat="1" ht="13.5" customHeight="1">
      <c r="A23" s="337"/>
      <c r="B23" s="335"/>
      <c r="C23" s="413"/>
      <c r="D23" s="413"/>
      <c r="E23" s="413"/>
      <c r="F23" s="413"/>
      <c r="G23" s="414"/>
      <c r="H23" s="413"/>
      <c r="I23" s="413"/>
      <c r="J23" s="413"/>
      <c r="K23" s="413"/>
      <c r="L23" s="414"/>
      <c r="M23" s="413"/>
      <c r="N23" s="413"/>
      <c r="O23" s="413"/>
      <c r="P23" s="413"/>
      <c r="Q23" s="414"/>
      <c r="R23" s="413"/>
      <c r="S23" s="413"/>
      <c r="T23" s="413"/>
      <c r="U23" s="413"/>
      <c r="V23" s="414"/>
      <c r="W23" s="413"/>
      <c r="X23" s="418"/>
      <c r="Y23" s="418"/>
      <c r="Z23" s="418"/>
      <c r="AA23" s="414"/>
      <c r="AB23" s="413"/>
      <c r="AC23" s="413"/>
      <c r="AD23" s="413"/>
      <c r="AE23" s="413"/>
      <c r="AF23" s="414"/>
      <c r="AG23" s="413"/>
      <c r="AH23" s="413"/>
      <c r="AI23" s="413"/>
      <c r="AJ23" s="413"/>
      <c r="AK23" s="414"/>
      <c r="AL23" s="413"/>
      <c r="AM23" s="413"/>
      <c r="AN23" s="413"/>
      <c r="AO23" s="413"/>
      <c r="AP23" s="414"/>
      <c r="AQ23" s="413"/>
      <c r="AR23" s="413"/>
      <c r="AS23" s="413"/>
      <c r="AT23" s="413"/>
      <c r="AU23" s="414"/>
      <c r="AV23" s="413"/>
      <c r="AW23" s="413"/>
      <c r="AX23" s="413"/>
      <c r="AY23" s="413"/>
      <c r="AZ23" s="414"/>
      <c r="BA23" s="413"/>
      <c r="BB23" s="413"/>
      <c r="BC23" s="413"/>
      <c r="BD23" s="413"/>
      <c r="BE23" s="414"/>
      <c r="BF23" s="413"/>
    </row>
    <row r="24" spans="1:58" s="61" customFormat="1" ht="13.5" customHeight="1">
      <c r="A24" s="375" t="s">
        <v>259</v>
      </c>
      <c r="B24" s="174"/>
      <c r="C24" s="411">
        <v>1</v>
      </c>
      <c r="D24" s="411">
        <v>1</v>
      </c>
      <c r="E24" s="411">
        <v>1</v>
      </c>
      <c r="F24" s="411">
        <v>1</v>
      </c>
      <c r="G24" s="412">
        <v>1</v>
      </c>
      <c r="H24" s="411">
        <v>1</v>
      </c>
      <c r="I24" s="411">
        <v>1</v>
      </c>
      <c r="J24" s="411">
        <v>1</v>
      </c>
      <c r="K24" s="411">
        <v>1</v>
      </c>
      <c r="L24" s="412">
        <v>1</v>
      </c>
      <c r="M24" s="411">
        <v>1</v>
      </c>
      <c r="N24" s="411">
        <v>1</v>
      </c>
      <c r="O24" s="411">
        <v>1</v>
      </c>
      <c r="P24" s="411">
        <v>1</v>
      </c>
      <c r="Q24" s="412">
        <v>1</v>
      </c>
      <c r="R24" s="411">
        <v>1</v>
      </c>
      <c r="S24" s="411">
        <v>1</v>
      </c>
      <c r="T24" s="411">
        <v>1</v>
      </c>
      <c r="U24" s="411">
        <v>1</v>
      </c>
      <c r="V24" s="412">
        <v>1</v>
      </c>
      <c r="W24" s="411">
        <v>1</v>
      </c>
      <c r="X24" s="417">
        <v>1</v>
      </c>
      <c r="Y24" s="417">
        <v>1</v>
      </c>
      <c r="Z24" s="417">
        <v>1</v>
      </c>
      <c r="AA24" s="412">
        <v>1</v>
      </c>
      <c r="AB24" s="411">
        <v>1</v>
      </c>
      <c r="AC24" s="411">
        <v>1</v>
      </c>
      <c r="AD24" s="411">
        <v>1</v>
      </c>
      <c r="AE24" s="411">
        <v>1</v>
      </c>
      <c r="AF24" s="412">
        <v>1</v>
      </c>
      <c r="AG24" s="411">
        <v>1</v>
      </c>
      <c r="AH24" s="411">
        <v>1</v>
      </c>
      <c r="AI24" s="411">
        <v>1</v>
      </c>
      <c r="AJ24" s="411">
        <v>1</v>
      </c>
      <c r="AK24" s="412">
        <v>1</v>
      </c>
      <c r="AL24" s="411">
        <v>1</v>
      </c>
      <c r="AM24" s="411">
        <v>1</v>
      </c>
      <c r="AN24" s="411">
        <v>1</v>
      </c>
      <c r="AO24" s="411">
        <v>1</v>
      </c>
      <c r="AP24" s="412">
        <v>1</v>
      </c>
      <c r="AQ24" s="411">
        <v>1</v>
      </c>
      <c r="AR24" s="411">
        <v>1</v>
      </c>
      <c r="AS24" s="411">
        <v>1</v>
      </c>
      <c r="AT24" s="411">
        <v>1</v>
      </c>
      <c r="AU24" s="412">
        <v>1</v>
      </c>
      <c r="AV24" s="411">
        <v>1</v>
      </c>
      <c r="AW24" s="411">
        <v>1</v>
      </c>
      <c r="AX24" s="411">
        <v>1</v>
      </c>
      <c r="AY24" s="411">
        <v>1</v>
      </c>
      <c r="AZ24" s="412">
        <v>1</v>
      </c>
      <c r="BA24" s="411">
        <v>1</v>
      </c>
      <c r="BB24" s="411">
        <v>1</v>
      </c>
      <c r="BC24" s="411">
        <v>1</v>
      </c>
      <c r="BD24" s="411">
        <v>1</v>
      </c>
      <c r="BE24" s="412">
        <v>1</v>
      </c>
      <c r="BF24" s="411">
        <v>1</v>
      </c>
    </row>
    <row r="25" spans="1:58" s="61" customFormat="1" ht="13.5" customHeight="1">
      <c r="A25" s="337" t="s">
        <v>92</v>
      </c>
      <c r="B25" s="335"/>
      <c r="C25" s="413">
        <v>0.63061201378901488</v>
      </c>
      <c r="D25" s="413">
        <v>0.60555812930262609</v>
      </c>
      <c r="E25" s="413">
        <v>0.60189871759811431</v>
      </c>
      <c r="F25" s="413">
        <v>0.63543732438266443</v>
      </c>
      <c r="G25" s="414">
        <v>0.61844114914960768</v>
      </c>
      <c r="H25" s="413">
        <v>0.6335586809482151</v>
      </c>
      <c r="I25" s="413">
        <v>0.60972171324651547</v>
      </c>
      <c r="J25" s="413">
        <v>0.61910211494776435</v>
      </c>
      <c r="K25" s="413">
        <v>0.62950986449494495</v>
      </c>
      <c r="L25" s="414">
        <v>0.62270391102973754</v>
      </c>
      <c r="M25" s="413">
        <v>0.63160951848931002</v>
      </c>
      <c r="N25" s="413">
        <v>0.61183172475306413</v>
      </c>
      <c r="O25" s="413">
        <v>0.51790907412179099</v>
      </c>
      <c r="P25" s="413">
        <v>0.51548196528150703</v>
      </c>
      <c r="Q25" s="414">
        <v>0.56236498870345941</v>
      </c>
      <c r="R25" s="419">
        <v>0.51891922438446136</v>
      </c>
      <c r="S25" s="419">
        <v>0.49747156026172451</v>
      </c>
      <c r="T25" s="419">
        <v>0.48802032912589821</v>
      </c>
      <c r="U25" s="419">
        <v>0.51218229982545327</v>
      </c>
      <c r="V25" s="414">
        <v>2.3319927569451778E-2</v>
      </c>
      <c r="W25" s="419">
        <v>0.54443813189670365</v>
      </c>
      <c r="X25" s="419">
        <v>0.51688907994573619</v>
      </c>
      <c r="Y25" s="419">
        <v>0.50038998657585254</v>
      </c>
      <c r="Z25" s="419">
        <v>0.51399369520558325</v>
      </c>
      <c r="AA25" s="414">
        <v>1.7985994780772903E-2</v>
      </c>
      <c r="AB25" s="419">
        <v>0.54255114912453262</v>
      </c>
      <c r="AC25" s="419">
        <v>0.52564313087125814</v>
      </c>
      <c r="AD25" s="419">
        <v>0.51527102120506674</v>
      </c>
      <c r="AE25" s="419">
        <v>0.51621346873137663</v>
      </c>
      <c r="AF25" s="414">
        <v>1.7249339919198949E-2</v>
      </c>
      <c r="AG25" s="419">
        <v>0.54106370814205385</v>
      </c>
      <c r="AH25" s="419">
        <v>0.52127082743239916</v>
      </c>
      <c r="AI25" s="419">
        <v>0.52973060447342546</v>
      </c>
      <c r="AJ25" s="419">
        <v>0.53051102092641378</v>
      </c>
      <c r="AK25" s="414">
        <v>1.4805094807644166E-2</v>
      </c>
      <c r="AL25" s="419">
        <v>0.54263272183625155</v>
      </c>
      <c r="AM25" s="419">
        <v>0.53506873149705636</v>
      </c>
      <c r="AN25" s="419">
        <v>0.53967841072121325</v>
      </c>
      <c r="AO25" s="419">
        <v>0.54357545862668122</v>
      </c>
      <c r="AP25" s="414">
        <v>1.5783459985819592E-2</v>
      </c>
      <c r="AQ25" s="419">
        <v>0.55254948110335156</v>
      </c>
      <c r="AR25" s="419">
        <v>0.54382487844179539</v>
      </c>
      <c r="AS25" s="419">
        <v>0.55156669787542278</v>
      </c>
      <c r="AT25" s="419">
        <v>0.55132657278279862</v>
      </c>
      <c r="AU25" s="414">
        <v>1.4125776626232586E-2</v>
      </c>
      <c r="AV25" s="419">
        <v>0.5588671774974957</v>
      </c>
      <c r="AW25" s="419">
        <v>0.53065023848171056</v>
      </c>
      <c r="AX25" s="419">
        <v>0.53682846737402501</v>
      </c>
      <c r="AY25" s="419">
        <v>0.52132288449616693</v>
      </c>
      <c r="AZ25" s="414">
        <v>1.4202131349992136E-2</v>
      </c>
      <c r="BA25" s="419">
        <v>0.54893527299835443</v>
      </c>
      <c r="BB25" s="419">
        <v>0.53847818883139409</v>
      </c>
      <c r="BC25" s="419">
        <v>0.55245444151672485</v>
      </c>
      <c r="BD25" s="419">
        <v>0.54921024853967138</v>
      </c>
      <c r="BE25" s="414">
        <v>0.54731260287654004</v>
      </c>
      <c r="BF25" s="419">
        <v>0.58202389593912929</v>
      </c>
    </row>
    <row r="26" spans="1:58" s="61" customFormat="1" ht="13.5" customHeight="1">
      <c r="A26" s="337" t="s">
        <v>258</v>
      </c>
      <c r="B26" s="335"/>
      <c r="C26" s="413">
        <v>0.36938798621098512</v>
      </c>
      <c r="D26" s="413">
        <v>0.39444187069737391</v>
      </c>
      <c r="E26" s="413">
        <v>0.39810128240188569</v>
      </c>
      <c r="F26" s="413">
        <v>0.36456267561733557</v>
      </c>
      <c r="G26" s="414">
        <v>0.38155885085039232</v>
      </c>
      <c r="H26" s="413">
        <v>0.36644552865305025</v>
      </c>
      <c r="I26" s="413">
        <v>0.39027828675348453</v>
      </c>
      <c r="J26" s="413">
        <v>0.38089788505223565</v>
      </c>
      <c r="K26" s="413">
        <v>0.37049013550505505</v>
      </c>
      <c r="L26" s="414">
        <v>0.37729608897026246</v>
      </c>
      <c r="M26" s="413">
        <v>0.36839048151068998</v>
      </c>
      <c r="N26" s="413">
        <v>0.38816827524693587</v>
      </c>
      <c r="O26" s="413">
        <v>0.48209092587820901</v>
      </c>
      <c r="P26" s="413">
        <v>0.48451803471849297</v>
      </c>
      <c r="Q26" s="414">
        <v>0.43763501129654059</v>
      </c>
      <c r="R26" s="413">
        <v>0.48108077561553864</v>
      </c>
      <c r="S26" s="413">
        <v>0.50252843973827543</v>
      </c>
      <c r="T26" s="413">
        <v>0.51197967087410179</v>
      </c>
      <c r="U26" s="413">
        <v>0.48781770017454673</v>
      </c>
      <c r="V26" s="414">
        <v>0.97668007243054822</v>
      </c>
      <c r="W26" s="413">
        <v>0.45556186810329635</v>
      </c>
      <c r="X26" s="413">
        <v>0.48311092005426381</v>
      </c>
      <c r="Y26" s="413">
        <v>0.49961001342414746</v>
      </c>
      <c r="Z26" s="413">
        <v>0.48600630479441675</v>
      </c>
      <c r="AA26" s="414">
        <v>0.9820140052192271</v>
      </c>
      <c r="AB26" s="413">
        <v>0.45744885087546738</v>
      </c>
      <c r="AC26" s="413">
        <v>0.47435686912874186</v>
      </c>
      <c r="AD26" s="413">
        <v>0.48472897879493326</v>
      </c>
      <c r="AE26" s="413">
        <v>0.48378653126862337</v>
      </c>
      <c r="AF26" s="414">
        <v>0.98275066008080103</v>
      </c>
      <c r="AG26" s="413">
        <v>0.45893629185794615</v>
      </c>
      <c r="AH26" s="413">
        <v>0.47872917256760084</v>
      </c>
      <c r="AI26" s="413">
        <v>0.47026939552657454</v>
      </c>
      <c r="AJ26" s="413">
        <v>0.46948897907358622</v>
      </c>
      <c r="AK26" s="414">
        <v>0.98519490519235586</v>
      </c>
      <c r="AL26" s="419">
        <v>0.45736727816374845</v>
      </c>
      <c r="AM26" s="419">
        <v>0.46493126850294364</v>
      </c>
      <c r="AN26" s="419">
        <v>0.46032158927878675</v>
      </c>
      <c r="AO26" s="419">
        <v>0.45642454137331878</v>
      </c>
      <c r="AP26" s="414">
        <v>0.98421654001418046</v>
      </c>
      <c r="AQ26" s="419">
        <v>0.44745051889664844</v>
      </c>
      <c r="AR26" s="419">
        <v>0.45617512155820461</v>
      </c>
      <c r="AS26" s="419">
        <v>0.44843330212457722</v>
      </c>
      <c r="AT26" s="419">
        <v>0.44867342721720138</v>
      </c>
      <c r="AU26" s="414">
        <v>0.9858742233737674</v>
      </c>
      <c r="AV26" s="419">
        <v>0.4411328225025043</v>
      </c>
      <c r="AW26" s="419">
        <v>0.46934976151828944</v>
      </c>
      <c r="AX26" s="419">
        <v>0.46317153262597499</v>
      </c>
      <c r="AY26" s="419">
        <v>0.47867711550383307</v>
      </c>
      <c r="AZ26" s="414">
        <v>0.98579786865000785</v>
      </c>
      <c r="BA26" s="419">
        <v>0.45106472700164557</v>
      </c>
      <c r="BB26" s="419">
        <v>0.46152181116860591</v>
      </c>
      <c r="BC26" s="419">
        <v>0.44754555848327515</v>
      </c>
      <c r="BD26" s="419">
        <v>0.45078975146032862</v>
      </c>
      <c r="BE26" s="414">
        <v>0.45268739712345996</v>
      </c>
      <c r="BF26" s="419">
        <v>0.41797610406087071</v>
      </c>
    </row>
    <row r="27" spans="1:58" s="70" customFormat="1" ht="13.5" customHeight="1">
      <c r="A27" s="352"/>
      <c r="B27" s="353"/>
      <c r="C27" s="420"/>
      <c r="D27" s="420"/>
      <c r="E27" s="420"/>
      <c r="F27" s="420"/>
      <c r="G27" s="421"/>
      <c r="H27" s="420"/>
      <c r="I27" s="420"/>
      <c r="J27" s="420"/>
      <c r="K27" s="420"/>
      <c r="L27" s="421"/>
      <c r="M27" s="420"/>
      <c r="N27" s="420"/>
      <c r="O27" s="420"/>
      <c r="P27" s="420"/>
      <c r="Q27" s="421"/>
      <c r="R27" s="420"/>
      <c r="S27" s="420"/>
      <c r="T27" s="420"/>
      <c r="U27" s="420"/>
      <c r="V27" s="421"/>
      <c r="W27" s="420"/>
      <c r="X27" s="420"/>
      <c r="Y27" s="420"/>
      <c r="Z27" s="420"/>
      <c r="AA27" s="421"/>
      <c r="AB27" s="420"/>
      <c r="AC27" s="420"/>
      <c r="AD27" s="420"/>
      <c r="AE27" s="420"/>
      <c r="AF27" s="421"/>
      <c r="AG27" s="420"/>
      <c r="AH27" s="420"/>
      <c r="AI27" s="420"/>
      <c r="AJ27" s="420"/>
      <c r="AK27" s="421"/>
      <c r="AL27" s="420"/>
      <c r="AM27" s="420"/>
      <c r="AN27" s="420"/>
      <c r="AO27" s="420"/>
      <c r="AP27" s="421"/>
      <c r="AQ27" s="420"/>
      <c r="AR27" s="420"/>
      <c r="AS27" s="420"/>
      <c r="AT27" s="420"/>
      <c r="AU27" s="421"/>
      <c r="AV27" s="420"/>
      <c r="AW27" s="420"/>
      <c r="AX27" s="420"/>
      <c r="AY27" s="420"/>
      <c r="AZ27" s="421"/>
      <c r="BA27" s="420"/>
      <c r="BB27" s="420"/>
      <c r="BC27" s="420"/>
      <c r="BD27" s="420"/>
      <c r="BE27" s="421"/>
      <c r="BF27" s="420"/>
    </row>
    <row r="28" spans="1:58" s="56" customFormat="1" ht="13.5" customHeight="1">
      <c r="A28" s="335"/>
      <c r="B28" s="335"/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  <c r="AR28" s="335"/>
      <c r="AS28" s="335"/>
      <c r="AT28" s="335"/>
      <c r="AU28" s="335"/>
      <c r="AV28" s="335"/>
      <c r="AW28" s="335"/>
      <c r="AX28" s="335"/>
      <c r="AY28" s="335"/>
      <c r="AZ28" s="335"/>
      <c r="BA28" s="335"/>
      <c r="BB28" s="335"/>
      <c r="BC28" s="335"/>
      <c r="BD28" s="335"/>
      <c r="BE28" s="335"/>
      <c r="BF28" s="335"/>
    </row>
    <row r="29" spans="1:58" s="56" customFormat="1" ht="13.5" customHeight="1">
      <c r="A29" s="324"/>
      <c r="B29" s="325"/>
      <c r="C29" s="105" t="s">
        <v>8</v>
      </c>
      <c r="D29" s="105" t="s">
        <v>9</v>
      </c>
      <c r="E29" s="105" t="s">
        <v>10</v>
      </c>
      <c r="F29" s="105" t="s">
        <v>11</v>
      </c>
      <c r="G29" s="104">
        <v>2009</v>
      </c>
      <c r="H29" s="105" t="s">
        <v>93</v>
      </c>
      <c r="I29" s="105" t="s">
        <v>95</v>
      </c>
      <c r="J29" s="105" t="s">
        <v>96</v>
      </c>
      <c r="K29" s="105" t="s">
        <v>97</v>
      </c>
      <c r="L29" s="104">
        <v>2010</v>
      </c>
      <c r="M29" s="105" t="s">
        <v>124</v>
      </c>
      <c r="N29" s="105" t="s">
        <v>125</v>
      </c>
      <c r="O29" s="105" t="s">
        <v>126</v>
      </c>
      <c r="P29" s="105" t="s">
        <v>127</v>
      </c>
      <c r="Q29" s="104">
        <v>2011</v>
      </c>
      <c r="R29" s="105" t="s">
        <v>217</v>
      </c>
      <c r="S29" s="105" t="s">
        <v>218</v>
      </c>
      <c r="T29" s="105" t="s">
        <v>219</v>
      </c>
      <c r="U29" s="105" t="s">
        <v>220</v>
      </c>
      <c r="V29" s="104">
        <v>2012</v>
      </c>
      <c r="W29" s="105" t="s">
        <v>232</v>
      </c>
      <c r="X29" s="105" t="s">
        <v>291</v>
      </c>
      <c r="Y29" s="105" t="s">
        <v>300</v>
      </c>
      <c r="Z29" s="105" t="s">
        <v>302</v>
      </c>
      <c r="AA29" s="104">
        <v>2013</v>
      </c>
      <c r="AB29" s="105" t="s">
        <v>305</v>
      </c>
      <c r="AC29" s="105" t="s">
        <v>306</v>
      </c>
      <c r="AD29" s="105" t="s">
        <v>307</v>
      </c>
      <c r="AE29" s="105" t="s">
        <v>308</v>
      </c>
      <c r="AF29" s="104">
        <v>2014</v>
      </c>
      <c r="AG29" s="105" t="s">
        <v>312</v>
      </c>
      <c r="AH29" s="105" t="s">
        <v>314</v>
      </c>
      <c r="AI29" s="105" t="s">
        <v>316</v>
      </c>
      <c r="AJ29" s="105" t="s">
        <v>326</v>
      </c>
      <c r="AK29" s="104">
        <v>2015</v>
      </c>
      <c r="AL29" s="105" t="s">
        <v>341</v>
      </c>
      <c r="AM29" s="105" t="s">
        <v>346</v>
      </c>
      <c r="AN29" s="105" t="s">
        <v>347</v>
      </c>
      <c r="AO29" s="105" t="s">
        <v>362</v>
      </c>
      <c r="AP29" s="104">
        <v>2016</v>
      </c>
      <c r="AQ29" s="105" t="s">
        <v>365</v>
      </c>
      <c r="AR29" s="105" t="s">
        <v>374</v>
      </c>
      <c r="AS29" s="105" t="s">
        <v>375</v>
      </c>
      <c r="AT29" s="105" t="s">
        <v>376</v>
      </c>
      <c r="AU29" s="104">
        <v>2017</v>
      </c>
      <c r="AV29" s="361" t="s">
        <v>397</v>
      </c>
      <c r="AW29" s="361" t="s">
        <v>405</v>
      </c>
      <c r="AX29" s="361" t="s">
        <v>412</v>
      </c>
      <c r="AY29" s="361" t="s">
        <v>414</v>
      </c>
      <c r="AZ29" s="104">
        <v>2018</v>
      </c>
      <c r="BA29" s="361" t="s">
        <v>490</v>
      </c>
      <c r="BB29" s="361" t="s">
        <v>491</v>
      </c>
      <c r="BC29" s="361" t="s">
        <v>493</v>
      </c>
      <c r="BD29" s="361" t="s">
        <v>546</v>
      </c>
      <c r="BE29" s="104">
        <v>2019</v>
      </c>
      <c r="BF29" s="361" t="s">
        <v>555</v>
      </c>
    </row>
    <row r="30" spans="1:58" s="70" customFormat="1" ht="13.5" customHeight="1">
      <c r="A30" s="422"/>
      <c r="B30" s="423"/>
      <c r="C30" s="424"/>
      <c r="D30" s="424"/>
      <c r="E30" s="424"/>
      <c r="F30" s="424"/>
      <c r="G30" s="425"/>
      <c r="H30" s="424"/>
      <c r="I30" s="424"/>
      <c r="J30" s="424"/>
      <c r="K30" s="424"/>
      <c r="L30" s="425"/>
      <c r="M30" s="424"/>
      <c r="N30" s="424"/>
      <c r="O30" s="424"/>
      <c r="P30" s="424"/>
      <c r="Q30" s="425"/>
      <c r="R30" s="424"/>
      <c r="S30" s="424"/>
      <c r="T30" s="424"/>
      <c r="U30" s="424"/>
      <c r="V30" s="425"/>
      <c r="W30" s="424"/>
      <c r="X30" s="424"/>
      <c r="Y30" s="424"/>
      <c r="Z30" s="424"/>
      <c r="AA30" s="425"/>
      <c r="AB30" s="424"/>
      <c r="AC30" s="424"/>
      <c r="AD30" s="424"/>
      <c r="AE30" s="424"/>
      <c r="AF30" s="425"/>
      <c r="AG30" s="424"/>
      <c r="AH30" s="424"/>
      <c r="AI30" s="424"/>
      <c r="AJ30" s="424"/>
      <c r="AK30" s="425"/>
      <c r="AL30" s="424"/>
      <c r="AM30" s="424"/>
      <c r="AN30" s="424"/>
      <c r="AO30" s="424"/>
      <c r="AP30" s="425"/>
      <c r="AQ30" s="424"/>
      <c r="AR30" s="424"/>
      <c r="AS30" s="424"/>
      <c r="AT30" s="424"/>
      <c r="AU30" s="425"/>
      <c r="AV30" s="424"/>
      <c r="AW30" s="424"/>
      <c r="AX30" s="424"/>
      <c r="AY30" s="424"/>
      <c r="AZ30" s="425"/>
      <c r="BA30" s="424"/>
      <c r="BB30" s="424"/>
      <c r="BC30" s="424"/>
      <c r="BD30" s="424"/>
      <c r="BE30" s="425"/>
      <c r="BF30" s="424"/>
    </row>
    <row r="31" spans="1:58" s="56" customFormat="1" ht="13.5" customHeight="1">
      <c r="A31" s="375" t="s">
        <v>261</v>
      </c>
      <c r="B31" s="426"/>
      <c r="C31" s="427"/>
      <c r="D31" s="427"/>
      <c r="E31" s="427"/>
      <c r="F31" s="427"/>
      <c r="G31" s="428"/>
      <c r="H31" s="427"/>
      <c r="I31" s="427"/>
      <c r="J31" s="427"/>
      <c r="K31" s="427"/>
      <c r="L31" s="428"/>
      <c r="M31" s="427"/>
      <c r="N31" s="427"/>
      <c r="O31" s="427"/>
      <c r="P31" s="427"/>
      <c r="Q31" s="428"/>
      <c r="R31" s="427"/>
      <c r="S31" s="427"/>
      <c r="T31" s="427"/>
      <c r="U31" s="427"/>
      <c r="V31" s="428"/>
      <c r="W31" s="427"/>
      <c r="X31" s="427"/>
      <c r="Y31" s="427"/>
      <c r="Z31" s="427"/>
      <c r="AA31" s="428"/>
      <c r="AB31" s="427"/>
      <c r="AC31" s="427"/>
      <c r="AD31" s="427"/>
      <c r="AE31" s="427"/>
      <c r="AF31" s="428"/>
      <c r="AG31" s="427"/>
      <c r="AH31" s="427"/>
      <c r="AI31" s="427"/>
      <c r="AJ31" s="427"/>
      <c r="AK31" s="428"/>
      <c r="AL31" s="427"/>
      <c r="AM31" s="427"/>
      <c r="AN31" s="427"/>
      <c r="AO31" s="427"/>
      <c r="AP31" s="428"/>
      <c r="AQ31" s="427"/>
      <c r="AR31" s="427"/>
      <c r="AS31" s="427"/>
      <c r="AT31" s="427"/>
      <c r="AU31" s="428"/>
      <c r="AV31" s="427"/>
      <c r="AW31" s="427"/>
      <c r="AX31" s="427"/>
      <c r="AY31" s="427"/>
      <c r="AZ31" s="428"/>
      <c r="BA31" s="427"/>
      <c r="BB31" s="427"/>
      <c r="BC31" s="427"/>
      <c r="BD31" s="427"/>
      <c r="BE31" s="428"/>
      <c r="BF31" s="427"/>
    </row>
    <row r="32" spans="1:58" s="56" customFormat="1" ht="13.5" customHeight="1">
      <c r="A32" s="349" t="s">
        <v>99</v>
      </c>
      <c r="B32" s="429"/>
      <c r="C32" s="430">
        <v>7.5179296712561312</v>
      </c>
      <c r="D32" s="430">
        <v>6.9931812086831506</v>
      </c>
      <c r="E32" s="430">
        <v>7.1523169098038837</v>
      </c>
      <c r="F32" s="430">
        <v>7.3068612732544151</v>
      </c>
      <c r="G32" s="431">
        <v>7.2480041812526048</v>
      </c>
      <c r="H32" s="430">
        <v>7.7087015587812164</v>
      </c>
      <c r="I32" s="430">
        <v>7.6893575090254576</v>
      </c>
      <c r="J32" s="430">
        <v>7.6132977889289641</v>
      </c>
      <c r="K32" s="430">
        <v>7.6739735419315309</v>
      </c>
      <c r="L32" s="431">
        <v>7.6706267155952812</v>
      </c>
      <c r="M32" s="430">
        <v>7.8505864686066804</v>
      </c>
      <c r="N32" s="430">
        <v>8.0339823161503592</v>
      </c>
      <c r="O32" s="430">
        <v>7.4741178440514116</v>
      </c>
      <c r="P32" s="430">
        <v>6.9807004619349229</v>
      </c>
      <c r="Q32" s="431">
        <v>7.5255460780467525</v>
      </c>
      <c r="R32" s="430">
        <v>6.0016110381819674</v>
      </c>
      <c r="S32" s="430">
        <v>5.7168789480679054</v>
      </c>
      <c r="T32" s="430">
        <v>5.5808150446567515</v>
      </c>
      <c r="U32" s="430">
        <v>5.9125637603261074</v>
      </c>
      <c r="V32" s="431">
        <v>5.7937028837607407</v>
      </c>
      <c r="W32" s="430">
        <v>6.4269768100323725</v>
      </c>
      <c r="X32" s="430">
        <v>6.3149293681688379</v>
      </c>
      <c r="Y32" s="430">
        <v>6.3795329040993396</v>
      </c>
      <c r="Z32" s="430">
        <v>6.8777847856786654</v>
      </c>
      <c r="AA32" s="431">
        <v>6.4768436064188508</v>
      </c>
      <c r="AB32" s="430">
        <v>7.2368285382989832</v>
      </c>
      <c r="AC32" s="430">
        <v>6.9940184506014926</v>
      </c>
      <c r="AD32" s="430">
        <v>7.1036075364334117</v>
      </c>
      <c r="AE32" s="430">
        <v>7.1107069806680618</v>
      </c>
      <c r="AF32" s="431">
        <v>7.1103208590742275</v>
      </c>
      <c r="AG32" s="430">
        <v>7.5593635530934096</v>
      </c>
      <c r="AH32" s="430">
        <v>7.4201342320143624</v>
      </c>
      <c r="AI32" s="430">
        <v>7.9944462847195306</v>
      </c>
      <c r="AJ32" s="430">
        <v>0</v>
      </c>
      <c r="AK32" s="431">
        <v>5.8869479253256669</v>
      </c>
      <c r="AL32" s="430">
        <v>8.554796445864902</v>
      </c>
      <c r="AM32" s="430">
        <v>8.5268662859446778</v>
      </c>
      <c r="AN32" s="430">
        <v>8.7466474510631524</v>
      </c>
      <c r="AO32" s="430">
        <v>8.7472472091465789</v>
      </c>
      <c r="AP32" s="431">
        <v>8.6439702960930855</v>
      </c>
      <c r="AQ32" s="430">
        <v>9.1432728280448945</v>
      </c>
      <c r="AR32" s="430">
        <v>8.9794892144481846</v>
      </c>
      <c r="AS32" s="430">
        <v>9.1117448842541222</v>
      </c>
      <c r="AT32" s="430">
        <v>9.1294147628185254</v>
      </c>
      <c r="AU32" s="431">
        <v>9.0908045265792161</v>
      </c>
      <c r="AV32" s="430">
        <v>9.6468704064902777</v>
      </c>
      <c r="AW32" s="430">
        <v>8.8821991705599643</v>
      </c>
      <c r="AX32" s="430">
        <v>9.0572287622479575</v>
      </c>
      <c r="AY32" s="430">
        <v>8.6173756776431976</v>
      </c>
      <c r="AZ32" s="431">
        <v>9.0386858249827871</v>
      </c>
      <c r="BA32" s="430">
        <v>9.4808302034636949</v>
      </c>
      <c r="BB32" s="430">
        <v>9.2387190829327412</v>
      </c>
      <c r="BC32" s="430">
        <v>9.2140650055553337</v>
      </c>
      <c r="BD32" s="430">
        <v>9.2646175408130276</v>
      </c>
      <c r="BE32" s="431">
        <v>9.2968233602370489</v>
      </c>
      <c r="BF32" s="430">
        <v>9.3108682213816412</v>
      </c>
    </row>
    <row r="33" spans="1:58" s="56" customFormat="1" ht="13.5" customHeight="1">
      <c r="A33" s="349"/>
      <c r="B33" s="429"/>
      <c r="C33" s="430"/>
      <c r="D33" s="430"/>
      <c r="E33" s="430"/>
      <c r="F33" s="430"/>
      <c r="G33" s="431"/>
      <c r="H33" s="430"/>
      <c r="I33" s="430"/>
      <c r="J33" s="430"/>
      <c r="K33" s="430"/>
      <c r="L33" s="431"/>
      <c r="M33" s="430"/>
      <c r="N33" s="430"/>
      <c r="O33" s="430"/>
      <c r="P33" s="430"/>
      <c r="Q33" s="431"/>
      <c r="R33" s="430"/>
      <c r="S33" s="430"/>
      <c r="T33" s="430"/>
      <c r="U33" s="430"/>
      <c r="V33" s="431"/>
      <c r="W33" s="430"/>
      <c r="X33" s="430"/>
      <c r="Y33" s="430"/>
      <c r="Z33" s="430"/>
      <c r="AA33" s="431"/>
      <c r="AB33" s="430"/>
      <c r="AC33" s="430"/>
      <c r="AD33" s="430"/>
      <c r="AE33" s="430"/>
      <c r="AF33" s="431"/>
      <c r="AG33" s="430"/>
      <c r="AH33" s="430"/>
      <c r="AI33" s="430"/>
      <c r="AJ33" s="430"/>
      <c r="AK33" s="431"/>
      <c r="AL33" s="430"/>
      <c r="AM33" s="430"/>
      <c r="AN33" s="430"/>
      <c r="AO33" s="430"/>
      <c r="AP33" s="431"/>
      <c r="AQ33" s="430"/>
      <c r="AR33" s="430"/>
      <c r="AS33" s="430"/>
      <c r="AT33" s="430"/>
      <c r="AU33" s="431"/>
      <c r="AV33" s="430"/>
      <c r="AW33" s="430"/>
      <c r="AX33" s="430"/>
      <c r="AY33" s="430"/>
      <c r="AZ33" s="431"/>
      <c r="BA33" s="430"/>
      <c r="BB33" s="430"/>
      <c r="BC33" s="430"/>
      <c r="BD33" s="430"/>
      <c r="BE33" s="431"/>
      <c r="BF33" s="430"/>
    </row>
    <row r="34" spans="1:58" s="56" customFormat="1" ht="13.5" customHeight="1">
      <c r="A34" s="375" t="s">
        <v>257</v>
      </c>
      <c r="B34" s="426"/>
      <c r="C34" s="427">
        <v>27.542788092550783</v>
      </c>
      <c r="D34" s="427">
        <v>31.306363644888549</v>
      </c>
      <c r="E34" s="427">
        <v>31.133863734684621</v>
      </c>
      <c r="F34" s="427">
        <v>26.507189713724053</v>
      </c>
      <c r="G34" s="428">
        <v>28.946800541227113</v>
      </c>
      <c r="H34" s="427">
        <v>28.58106050305344</v>
      </c>
      <c r="I34" s="427">
        <v>30.120477104669384</v>
      </c>
      <c r="J34" s="427">
        <v>29.731749457717761</v>
      </c>
      <c r="K34" s="427">
        <v>29.501127027781301</v>
      </c>
      <c r="L34" s="428">
        <v>29.494667342615809</v>
      </c>
      <c r="M34" s="427">
        <v>29.335625170647315</v>
      </c>
      <c r="N34" s="427">
        <v>30.109325006662228</v>
      </c>
      <c r="O34" s="427">
        <v>33.308905191226884</v>
      </c>
      <c r="P34" s="427">
        <v>32.735110875275467</v>
      </c>
      <c r="Q34" s="428">
        <v>31.553726365944382</v>
      </c>
      <c r="R34" s="427">
        <v>31.187614563436107</v>
      </c>
      <c r="S34" s="427">
        <v>31.558580716719728</v>
      </c>
      <c r="T34" s="427">
        <v>31.405047957386632</v>
      </c>
      <c r="U34" s="427">
        <v>32.22117590441659</v>
      </c>
      <c r="V34" s="428">
        <v>31.589508761160371</v>
      </c>
      <c r="W34" s="427">
        <v>31.599834039881443</v>
      </c>
      <c r="X34" s="427">
        <v>32.347222981415584</v>
      </c>
      <c r="Y34" s="427">
        <v>33.142599099953046</v>
      </c>
      <c r="Z34" s="427">
        <v>34.6600306872988</v>
      </c>
      <c r="AA34" s="428">
        <v>32.89258977908667</v>
      </c>
      <c r="AB34" s="427">
        <v>33.838813863400794</v>
      </c>
      <c r="AC34" s="427">
        <v>34.738978692929805</v>
      </c>
      <c r="AD34" s="427">
        <v>35.809087526874997</v>
      </c>
      <c r="AE34" s="427">
        <v>35.076216501184668</v>
      </c>
      <c r="AF34" s="428">
        <v>34.8838945674961</v>
      </c>
      <c r="AG34" s="427">
        <v>35.013212247174671</v>
      </c>
      <c r="AH34" s="427">
        <v>36.062134709973257</v>
      </c>
      <c r="AI34" s="427">
        <v>36.39712791976023</v>
      </c>
      <c r="AJ34" s="427">
        <v>91.892226393349361</v>
      </c>
      <c r="AK34" s="428">
        <v>42.250327046765321</v>
      </c>
      <c r="AL34" s="427">
        <v>37.379532357755444</v>
      </c>
      <c r="AM34" s="427">
        <v>38.237779115856164</v>
      </c>
      <c r="AN34" s="427">
        <v>38.555852311108303</v>
      </c>
      <c r="AO34" s="427">
        <v>38.413450041353698</v>
      </c>
      <c r="AP34" s="428">
        <v>38.149526075706305</v>
      </c>
      <c r="AQ34" s="427">
        <v>37.784168242057049</v>
      </c>
      <c r="AR34" s="427">
        <v>37.646892879751931</v>
      </c>
      <c r="AS34" s="427">
        <v>37.098485358766737</v>
      </c>
      <c r="AT34" s="427">
        <v>38.168192795645552</v>
      </c>
      <c r="AU34" s="428">
        <v>37.662470720025624</v>
      </c>
      <c r="AV34" s="427">
        <v>37.250058889308477</v>
      </c>
      <c r="AW34" s="427">
        <v>38.43312005211174</v>
      </c>
      <c r="AX34" s="427">
        <v>38.042381361915297</v>
      </c>
      <c r="AY34" s="427">
        <v>38.627487010028325</v>
      </c>
      <c r="AZ34" s="428">
        <v>38.083191770829153</v>
      </c>
      <c r="BA34" s="427">
        <v>38.565250834137586</v>
      </c>
      <c r="BB34" s="427">
        <v>38.645183922263037</v>
      </c>
      <c r="BC34" s="427">
        <v>39.643153301540792</v>
      </c>
      <c r="BD34" s="427">
        <v>39.165184240258348</v>
      </c>
      <c r="BE34" s="428">
        <v>39.009672125481828</v>
      </c>
      <c r="BF34" s="427">
        <v>41.34178552075042</v>
      </c>
    </row>
    <row r="35" spans="1:58" s="61" customFormat="1" ht="13.5" customHeight="1">
      <c r="A35" s="349" t="s">
        <v>99</v>
      </c>
      <c r="B35" s="429"/>
      <c r="C35" s="430">
        <v>31.54659034110832</v>
      </c>
      <c r="D35" s="430">
        <v>36.623793392306148</v>
      </c>
      <c r="E35" s="430">
        <v>36.244040680282403</v>
      </c>
      <c r="F35" s="430">
        <v>30.177163689499359</v>
      </c>
      <c r="G35" s="431">
        <v>33.383731722359151</v>
      </c>
      <c r="H35" s="430">
        <v>33.320240949130628</v>
      </c>
      <c r="I35" s="430">
        <v>35.507569807193072</v>
      </c>
      <c r="J35" s="430">
        <v>35.930086468373453</v>
      </c>
      <c r="K35" s="430">
        <v>34.467868593035526</v>
      </c>
      <c r="L35" s="431">
        <v>34.817385340371672</v>
      </c>
      <c r="M35" s="430">
        <v>35.670572305923535</v>
      </c>
      <c r="N35" s="430">
        <v>37.717401903554183</v>
      </c>
      <c r="O35" s="430">
        <v>40.777807080903386</v>
      </c>
      <c r="P35" s="430">
        <v>43.239043411415523</v>
      </c>
      <c r="Q35" s="431">
        <v>39.642260162971475</v>
      </c>
      <c r="R35" s="430">
        <v>40.231416176055262</v>
      </c>
      <c r="S35" s="430">
        <v>42.283036525582865</v>
      </c>
      <c r="T35" s="430">
        <v>42.479222104759842</v>
      </c>
      <c r="U35" s="430">
        <v>42.446056555222903</v>
      </c>
      <c r="V35" s="431">
        <v>41.870852336587511</v>
      </c>
      <c r="W35" s="430">
        <v>41.597321379097401</v>
      </c>
      <c r="X35" s="430">
        <v>42.9906239389719</v>
      </c>
      <c r="Y35" s="430">
        <v>44.259292218544054</v>
      </c>
      <c r="Z35" s="430">
        <v>48.088181702507008</v>
      </c>
      <c r="AA35" s="431">
        <v>44.085722590754195</v>
      </c>
      <c r="AB35" s="430">
        <v>45.477858344473042</v>
      </c>
      <c r="AC35" s="430">
        <v>47.397128935765103</v>
      </c>
      <c r="AD35" s="430">
        <v>48.401291384142922</v>
      </c>
      <c r="AE35" s="430">
        <v>48.938587240908035</v>
      </c>
      <c r="AF35" s="431">
        <v>47.562646952759103</v>
      </c>
      <c r="AG35" s="430">
        <v>48.669601814885397</v>
      </c>
      <c r="AH35" s="430">
        <v>51.284327822286819</v>
      </c>
      <c r="AI35" s="430">
        <v>50.589064535408966</v>
      </c>
      <c r="AJ35" s="430" t="e">
        <v>#DIV/0!</v>
      </c>
      <c r="AK35" s="431">
        <v>66.81684559165619</v>
      </c>
      <c r="AL35" s="430">
        <v>52.461218937916094</v>
      </c>
      <c r="AM35" s="430">
        <v>52.667216334298622</v>
      </c>
      <c r="AN35" s="430">
        <v>52.589795761882371</v>
      </c>
      <c r="AO35" s="430">
        <v>53.054597280187807</v>
      </c>
      <c r="AP35" s="431">
        <v>52.693324675642074</v>
      </c>
      <c r="AQ35" s="430">
        <v>54.240775857288448</v>
      </c>
      <c r="AR35" s="430">
        <v>55.231664549580323</v>
      </c>
      <c r="AS35" s="430">
        <v>54.085068995086694</v>
      </c>
      <c r="AT35" s="430">
        <v>55.051275559480921</v>
      </c>
      <c r="AU35" s="431">
        <v>54.641244893684672</v>
      </c>
      <c r="AV35" s="430">
        <v>54.457818618514018</v>
      </c>
      <c r="AW35" s="430">
        <v>55.742086925581674</v>
      </c>
      <c r="AX35" s="430">
        <v>54.48345137376954</v>
      </c>
      <c r="AY35" s="430">
        <v>55.957046033505144</v>
      </c>
      <c r="AZ35" s="431">
        <v>55.148159848610931</v>
      </c>
      <c r="BA35" s="430">
        <v>54.419998364014376</v>
      </c>
      <c r="BB35" s="430">
        <v>54.91290887186365</v>
      </c>
      <c r="BC35" s="430">
        <v>55.754463630577526</v>
      </c>
      <c r="BD35" s="430">
        <v>55.529260277811666</v>
      </c>
      <c r="BE35" s="431">
        <v>55.16118066030058</v>
      </c>
      <c r="BF35" s="430">
        <v>59.500541282725038</v>
      </c>
    </row>
    <row r="36" spans="1:58" s="61" customFormat="1" ht="13.5" customHeight="1">
      <c r="A36" s="337" t="s">
        <v>119</v>
      </c>
      <c r="B36" s="429"/>
      <c r="C36" s="430">
        <v>14.552154472991326</v>
      </c>
      <c r="D36" s="430">
        <v>15.561578972390475</v>
      </c>
      <c r="E36" s="430">
        <v>15.457476640187826</v>
      </c>
      <c r="F36" s="430">
        <v>14.631594179701235</v>
      </c>
      <c r="G36" s="431">
        <v>15.030351302739433</v>
      </c>
      <c r="H36" s="430">
        <v>15.264780985751841</v>
      </c>
      <c r="I36" s="430">
        <v>15.918078208834315</v>
      </c>
      <c r="J36" s="430">
        <v>15.707214452129042</v>
      </c>
      <c r="K36" s="430">
        <v>17.216591571906356</v>
      </c>
      <c r="L36" s="431">
        <v>16.06369341217205</v>
      </c>
      <c r="M36" s="430">
        <v>15.172888868301358</v>
      </c>
      <c r="N36" s="430">
        <v>14.026654525074571</v>
      </c>
      <c r="O36" s="430">
        <v>14.553052047603986</v>
      </c>
      <c r="P36" s="430">
        <v>12.181487822054521</v>
      </c>
      <c r="Q36" s="431">
        <v>13.754929811868623</v>
      </c>
      <c r="R36" s="430">
        <v>14.066506439844972</v>
      </c>
      <c r="S36" s="430">
        <v>12.933592024559026</v>
      </c>
      <c r="T36" s="430">
        <v>12.110105809821837</v>
      </c>
      <c r="U36" s="430">
        <v>13.790923532527728</v>
      </c>
      <c r="V36" s="431">
        <v>13.167388194268707</v>
      </c>
      <c r="W36" s="430">
        <v>13.1505370395145</v>
      </c>
      <c r="X36" s="430">
        <v>13.470124190594504</v>
      </c>
      <c r="Y36" s="430">
        <v>12.929900571950153</v>
      </c>
      <c r="Z36" s="430">
        <v>13.526224987114004</v>
      </c>
      <c r="AA36" s="431">
        <v>13.269402413878984</v>
      </c>
      <c r="AB36" s="430">
        <v>13.594633861377364</v>
      </c>
      <c r="AC36" s="430">
        <v>13.96515278991788</v>
      </c>
      <c r="AD36" s="430">
        <v>13.647512858440209</v>
      </c>
      <c r="AE36" s="430">
        <v>13.859707520744875</v>
      </c>
      <c r="AF36" s="431">
        <v>13.76969611695788</v>
      </c>
      <c r="AG36" s="430">
        <v>13.397503598658105</v>
      </c>
      <c r="AH36" s="430">
        <v>13.577311098665559</v>
      </c>
      <c r="AI36" s="430">
        <v>14.025249295364748</v>
      </c>
      <c r="AJ36" s="430">
        <v>14.039808393802067</v>
      </c>
      <c r="AK36" s="431">
        <v>13.761216926189931</v>
      </c>
      <c r="AL36" s="430">
        <v>14.54280973402021</v>
      </c>
      <c r="AM36" s="430">
        <v>15.230026937526285</v>
      </c>
      <c r="AN36" s="430">
        <v>15.1780372587448</v>
      </c>
      <c r="AO36" s="430">
        <v>14.763714105908184</v>
      </c>
      <c r="AP36" s="431">
        <v>14.927082950560099</v>
      </c>
      <c r="AQ36" s="430">
        <v>13.701384854779324</v>
      </c>
      <c r="AR36" s="430">
        <v>13.479386573326517</v>
      </c>
      <c r="AS36" s="430">
        <v>39.106882829513509</v>
      </c>
      <c r="AT36" s="430">
        <v>13.987868166385928</v>
      </c>
      <c r="AU36" s="431">
        <v>16.541257834924412</v>
      </c>
      <c r="AV36" s="430">
        <v>37.895191433442442</v>
      </c>
      <c r="AW36" s="430">
        <v>13.755657423169508</v>
      </c>
      <c r="AX36" s="430">
        <v>14.026769790304993</v>
      </c>
      <c r="AY36" s="430">
        <v>14.093654946542145</v>
      </c>
      <c r="AZ36" s="431">
        <v>16.479855649529711</v>
      </c>
      <c r="BA36" s="430">
        <v>14.220288104735202</v>
      </c>
      <c r="BB36" s="430">
        <v>14.332171261287394</v>
      </c>
      <c r="BC36" s="430">
        <v>14.383938700634973</v>
      </c>
      <c r="BD36" s="430">
        <v>14.508209989685035</v>
      </c>
      <c r="BE36" s="431">
        <v>14.361889740408859</v>
      </c>
      <c r="BF36" s="430">
        <v>15.007255707018526</v>
      </c>
    </row>
    <row r="37" spans="1:58" s="61" customFormat="1" ht="13.5" customHeight="1">
      <c r="A37" s="337" t="s">
        <v>105</v>
      </c>
      <c r="B37" s="429"/>
      <c r="C37" s="430">
        <v>15.360065278111152</v>
      </c>
      <c r="D37" s="430">
        <v>15.96229046243845</v>
      </c>
      <c r="E37" s="430">
        <v>15.898449711001764</v>
      </c>
      <c r="F37" s="430">
        <v>14.11570390092959</v>
      </c>
      <c r="G37" s="431">
        <v>15.282212812807861</v>
      </c>
      <c r="H37" s="430">
        <v>13.814741859188755</v>
      </c>
      <c r="I37" s="430">
        <v>15.552613400304336</v>
      </c>
      <c r="J37" s="430">
        <v>13.215347000591784</v>
      </c>
      <c r="K37" s="430">
        <v>14.507025279625463</v>
      </c>
      <c r="L37" s="431">
        <v>14.222259098760565</v>
      </c>
      <c r="M37" s="430">
        <v>15.265301391826007</v>
      </c>
      <c r="N37" s="430">
        <v>15.777269289490933</v>
      </c>
      <c r="O37" s="430">
        <v>16.340362176378914</v>
      </c>
      <c r="P37" s="430">
        <v>17.672782609971105</v>
      </c>
      <c r="Q37" s="431">
        <v>16.203927778271375</v>
      </c>
      <c r="R37" s="430">
        <v>15.407563611182011</v>
      </c>
      <c r="S37" s="430">
        <v>19.117186153670737</v>
      </c>
      <c r="T37" s="430">
        <v>21.995652918979911</v>
      </c>
      <c r="U37" s="430">
        <v>22.57488073330574</v>
      </c>
      <c r="V37" s="431">
        <v>19.330489391966299</v>
      </c>
      <c r="W37" s="430">
        <v>23.286827075066768</v>
      </c>
      <c r="X37" s="430">
        <v>24.23815835671904</v>
      </c>
      <c r="Y37" s="430">
        <v>25.049944345416016</v>
      </c>
      <c r="Z37" s="430">
        <v>24.813004073436822</v>
      </c>
      <c r="AA37" s="431">
        <v>24.323193309057935</v>
      </c>
      <c r="AB37" s="430">
        <v>24.395110913997488</v>
      </c>
      <c r="AC37" s="430">
        <v>28.124231523317903</v>
      </c>
      <c r="AD37" s="430">
        <v>29.026276782506454</v>
      </c>
      <c r="AE37" s="430">
        <v>21.288234400190284</v>
      </c>
      <c r="AF37" s="431">
        <v>25.418624194284288</v>
      </c>
      <c r="AG37" s="430">
        <v>29.866704195894727</v>
      </c>
      <c r="AH37" s="430">
        <v>33.561480380680756</v>
      </c>
      <c r="AI37" s="430">
        <v>34.206993514128015</v>
      </c>
      <c r="AJ37" s="430">
        <v>36.136590738701386</v>
      </c>
      <c r="AK37" s="431">
        <v>33.38325899697567</v>
      </c>
      <c r="AL37" s="430">
        <v>35.948782433627997</v>
      </c>
      <c r="AM37" s="430">
        <v>40.975615737784011</v>
      </c>
      <c r="AN37" s="430">
        <v>37.286635352601337</v>
      </c>
      <c r="AO37" s="430">
        <v>38.210904817483048</v>
      </c>
      <c r="AP37" s="431">
        <v>38.090436165013074</v>
      </c>
      <c r="AQ37" s="430">
        <v>35.716683661586302</v>
      </c>
      <c r="AR37" s="430">
        <v>36.814160864359174</v>
      </c>
      <c r="AS37" s="430">
        <v>3.2286389410736689</v>
      </c>
      <c r="AT37" s="430">
        <v>36.813302182727057</v>
      </c>
      <c r="AU37" s="431">
        <v>9.791567266120154</v>
      </c>
      <c r="AV37" s="432">
        <v>3.3409369299089957</v>
      </c>
      <c r="AW37" s="432">
        <v>34.073169524212908</v>
      </c>
      <c r="AX37" s="430">
        <v>34.553694255416183</v>
      </c>
      <c r="AY37" s="430">
        <v>35.256699234440745</v>
      </c>
      <c r="AZ37" s="431">
        <v>10.053015572110322</v>
      </c>
      <c r="BA37" s="432">
        <v>34.463965388995483</v>
      </c>
      <c r="BB37" s="432">
        <v>37.322265124219832</v>
      </c>
      <c r="BC37" s="432">
        <v>36.986918405995809</v>
      </c>
      <c r="BD37" s="430">
        <v>38.650282567111859</v>
      </c>
      <c r="BE37" s="431">
        <v>36.871616766921967</v>
      </c>
      <c r="BF37" s="430">
        <v>46.868345754643308</v>
      </c>
    </row>
    <row r="38" spans="1:58" s="70" customFormat="1" ht="13.5" customHeight="1">
      <c r="A38" s="352"/>
      <c r="B38" s="433"/>
      <c r="C38" s="434"/>
      <c r="D38" s="434"/>
      <c r="E38" s="434"/>
      <c r="F38" s="434"/>
      <c r="G38" s="435"/>
      <c r="H38" s="434"/>
      <c r="I38" s="434"/>
      <c r="J38" s="434"/>
      <c r="K38" s="434"/>
      <c r="L38" s="435"/>
      <c r="M38" s="434"/>
      <c r="N38" s="434"/>
      <c r="O38" s="434"/>
      <c r="P38" s="434"/>
      <c r="Q38" s="435"/>
      <c r="R38" s="434"/>
      <c r="S38" s="434"/>
      <c r="T38" s="434"/>
      <c r="U38" s="434"/>
      <c r="V38" s="435"/>
      <c r="W38" s="434"/>
      <c r="X38" s="434"/>
      <c r="Y38" s="434"/>
      <c r="Z38" s="434"/>
      <c r="AA38" s="435"/>
      <c r="AB38" s="434"/>
      <c r="AC38" s="434"/>
      <c r="AD38" s="434"/>
      <c r="AE38" s="434"/>
      <c r="AF38" s="435"/>
      <c r="AG38" s="434"/>
      <c r="AH38" s="434"/>
      <c r="AI38" s="434"/>
      <c r="AJ38" s="434"/>
      <c r="AK38" s="435"/>
      <c r="AL38" s="434"/>
      <c r="AM38" s="434"/>
      <c r="AN38" s="434"/>
      <c r="AO38" s="434"/>
      <c r="AP38" s="435"/>
      <c r="AQ38" s="434"/>
      <c r="AR38" s="434"/>
      <c r="AS38" s="434"/>
      <c r="AT38" s="434"/>
      <c r="AU38" s="435"/>
      <c r="AV38" s="434"/>
      <c r="AW38" s="434"/>
      <c r="AX38" s="434"/>
      <c r="AY38" s="434"/>
      <c r="AZ38" s="435"/>
      <c r="BA38" s="434"/>
      <c r="BB38" s="434"/>
      <c r="BC38" s="434"/>
      <c r="BD38" s="434"/>
      <c r="BE38" s="435"/>
      <c r="BF38" s="434"/>
    </row>
    <row r="39" spans="1:58" s="71" customFormat="1" ht="13.5" customHeight="1">
      <c r="A39" s="335"/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35"/>
      <c r="AH39" s="335"/>
      <c r="AI39" s="335"/>
      <c r="AJ39" s="335"/>
      <c r="AK39" s="335"/>
      <c r="AL39" s="335"/>
      <c r="AM39" s="335"/>
      <c r="AN39" s="335"/>
      <c r="AO39" s="335"/>
      <c r="AP39" s="335"/>
      <c r="AQ39" s="335"/>
      <c r="AR39" s="335"/>
      <c r="AS39" s="335"/>
      <c r="AT39" s="335"/>
      <c r="AU39" s="335"/>
      <c r="AV39" s="335"/>
      <c r="AW39" s="335"/>
      <c r="AX39" s="335"/>
      <c r="AY39" s="335"/>
      <c r="AZ39" s="335"/>
      <c r="BA39" s="335"/>
      <c r="BB39" s="335"/>
      <c r="BC39" s="335"/>
      <c r="BD39" s="335"/>
      <c r="BE39" s="335"/>
      <c r="BF39" s="335"/>
    </row>
    <row r="40" spans="1:58" s="70" customFormat="1" ht="13.5" customHeight="1">
      <c r="A40" s="324"/>
      <c r="B40" s="325"/>
      <c r="C40" s="105" t="s">
        <v>8</v>
      </c>
      <c r="D40" s="105" t="s">
        <v>9</v>
      </c>
      <c r="E40" s="105" t="s">
        <v>10</v>
      </c>
      <c r="F40" s="105" t="s">
        <v>11</v>
      </c>
      <c r="G40" s="104">
        <v>2009</v>
      </c>
      <c r="H40" s="105" t="s">
        <v>93</v>
      </c>
      <c r="I40" s="105" t="s">
        <v>95</v>
      </c>
      <c r="J40" s="105" t="s">
        <v>96</v>
      </c>
      <c r="K40" s="105" t="s">
        <v>97</v>
      </c>
      <c r="L40" s="104">
        <v>2010</v>
      </c>
      <c r="M40" s="105" t="s">
        <v>124</v>
      </c>
      <c r="N40" s="105" t="s">
        <v>125</v>
      </c>
      <c r="O40" s="105" t="s">
        <v>126</v>
      </c>
      <c r="P40" s="105" t="s">
        <v>127</v>
      </c>
      <c r="Q40" s="104">
        <v>2011</v>
      </c>
      <c r="R40" s="105" t="s">
        <v>217</v>
      </c>
      <c r="S40" s="105" t="s">
        <v>218</v>
      </c>
      <c r="T40" s="105" t="s">
        <v>219</v>
      </c>
      <c r="U40" s="105" t="s">
        <v>220</v>
      </c>
      <c r="V40" s="104">
        <v>2012</v>
      </c>
      <c r="W40" s="105" t="s">
        <v>232</v>
      </c>
      <c r="X40" s="105" t="s">
        <v>291</v>
      </c>
      <c r="Y40" s="105" t="s">
        <v>300</v>
      </c>
      <c r="Z40" s="105" t="s">
        <v>302</v>
      </c>
      <c r="AA40" s="104">
        <v>2013</v>
      </c>
      <c r="AB40" s="105" t="s">
        <v>305</v>
      </c>
      <c r="AC40" s="105" t="s">
        <v>306</v>
      </c>
      <c r="AD40" s="105" t="s">
        <v>307</v>
      </c>
      <c r="AE40" s="105" t="s">
        <v>308</v>
      </c>
      <c r="AF40" s="104">
        <v>2014</v>
      </c>
      <c r="AG40" s="105" t="s">
        <v>312</v>
      </c>
      <c r="AH40" s="105" t="s">
        <v>314</v>
      </c>
      <c r="AI40" s="105" t="s">
        <v>316</v>
      </c>
      <c r="AJ40" s="105" t="s">
        <v>326</v>
      </c>
      <c r="AK40" s="104">
        <v>2015</v>
      </c>
      <c r="AL40" s="105" t="s">
        <v>341</v>
      </c>
      <c r="AM40" s="105" t="s">
        <v>346</v>
      </c>
      <c r="AN40" s="105" t="s">
        <v>347</v>
      </c>
      <c r="AO40" s="105" t="s">
        <v>362</v>
      </c>
      <c r="AP40" s="104">
        <v>2016</v>
      </c>
      <c r="AQ40" s="105" t="s">
        <v>365</v>
      </c>
      <c r="AR40" s="105" t="s">
        <v>374</v>
      </c>
      <c r="AS40" s="105" t="s">
        <v>375</v>
      </c>
      <c r="AT40" s="105" t="s">
        <v>376</v>
      </c>
      <c r="AU40" s="104">
        <v>2017</v>
      </c>
      <c r="AV40" s="361" t="s">
        <v>397</v>
      </c>
      <c r="AW40" s="361" t="s">
        <v>405</v>
      </c>
      <c r="AX40" s="361" t="s">
        <v>412</v>
      </c>
      <c r="AY40" s="361" t="s">
        <v>414</v>
      </c>
      <c r="AZ40" s="104">
        <v>2018</v>
      </c>
      <c r="BA40" s="361" t="s">
        <v>490</v>
      </c>
      <c r="BB40" s="361" t="s">
        <v>491</v>
      </c>
      <c r="BC40" s="361" t="s">
        <v>493</v>
      </c>
      <c r="BD40" s="361" t="s">
        <v>546</v>
      </c>
      <c r="BE40" s="104">
        <v>2019</v>
      </c>
      <c r="BF40" s="361" t="s">
        <v>555</v>
      </c>
    </row>
    <row r="41" spans="1:58" s="71" customFormat="1" ht="13.5" customHeight="1">
      <c r="A41" s="422"/>
      <c r="B41" s="423"/>
      <c r="C41" s="424"/>
      <c r="D41" s="424"/>
      <c r="E41" s="424"/>
      <c r="F41" s="424"/>
      <c r="G41" s="425"/>
      <c r="H41" s="424"/>
      <c r="I41" s="424"/>
      <c r="J41" s="424"/>
      <c r="K41" s="424"/>
      <c r="L41" s="425"/>
      <c r="M41" s="424"/>
      <c r="N41" s="424"/>
      <c r="O41" s="424"/>
      <c r="P41" s="424"/>
      <c r="Q41" s="425"/>
      <c r="R41" s="424"/>
      <c r="S41" s="424"/>
      <c r="T41" s="424"/>
      <c r="U41" s="424"/>
      <c r="V41" s="425"/>
      <c r="W41" s="424"/>
      <c r="X41" s="424"/>
      <c r="Y41" s="424"/>
      <c r="Z41" s="424"/>
      <c r="AA41" s="425"/>
      <c r="AB41" s="424"/>
      <c r="AC41" s="424"/>
      <c r="AD41" s="424"/>
      <c r="AE41" s="424"/>
      <c r="AF41" s="425"/>
      <c r="AG41" s="424"/>
      <c r="AH41" s="424"/>
      <c r="AI41" s="424"/>
      <c r="AJ41" s="424"/>
      <c r="AK41" s="425"/>
      <c r="AL41" s="424"/>
      <c r="AM41" s="424"/>
      <c r="AN41" s="424"/>
      <c r="AO41" s="424"/>
      <c r="AP41" s="425"/>
      <c r="AQ41" s="424"/>
      <c r="AR41" s="424"/>
      <c r="AS41" s="424"/>
      <c r="AT41" s="424"/>
      <c r="AU41" s="425"/>
      <c r="AV41" s="424"/>
      <c r="AW41" s="424"/>
      <c r="AX41" s="424"/>
      <c r="AY41" s="424"/>
      <c r="AZ41" s="425"/>
      <c r="BA41" s="424"/>
      <c r="BB41" s="424"/>
      <c r="BC41" s="424"/>
      <c r="BD41" s="424"/>
      <c r="BE41" s="425"/>
      <c r="BF41" s="424"/>
    </row>
    <row r="42" spans="1:58" s="70" customFormat="1" ht="13.5" customHeight="1">
      <c r="A42" s="375" t="s">
        <v>263</v>
      </c>
      <c r="B42" s="165"/>
      <c r="C42" s="436" t="s">
        <v>495</v>
      </c>
      <c r="D42" s="436" t="s">
        <v>495</v>
      </c>
      <c r="E42" s="436" t="s">
        <v>495</v>
      </c>
      <c r="F42" s="436" t="s">
        <v>495</v>
      </c>
      <c r="G42" s="428" t="s">
        <v>495</v>
      </c>
      <c r="H42" s="437">
        <v>43.069991610908382</v>
      </c>
      <c r="I42" s="437">
        <v>46.01981207245813</v>
      </c>
      <c r="J42" s="437">
        <v>47.886539999999975</v>
      </c>
      <c r="K42" s="437">
        <v>44.449041353211008</v>
      </c>
      <c r="L42" s="438">
        <v>178.61489675883027</v>
      </c>
      <c r="M42" s="437">
        <v>46.527711887241381</v>
      </c>
      <c r="N42" s="437">
        <v>46.198318826071961</v>
      </c>
      <c r="O42" s="437">
        <v>36.800227368476754</v>
      </c>
      <c r="P42" s="437">
        <v>38.200595167103202</v>
      </c>
      <c r="Q42" s="438">
        <v>128.47254989627328</v>
      </c>
      <c r="R42" s="437">
        <v>40.016510542495489</v>
      </c>
      <c r="S42" s="437">
        <v>40.074295633724098</v>
      </c>
      <c r="T42" s="437">
        <v>40.075849588209472</v>
      </c>
      <c r="U42" s="437">
        <v>37.039209081542012</v>
      </c>
      <c r="V42" s="438">
        <v>149.93666268773615</v>
      </c>
      <c r="W42" s="437">
        <v>37.985416380374403</v>
      </c>
      <c r="X42" s="437">
        <v>42.332183857855462</v>
      </c>
      <c r="Y42" s="437">
        <v>43.480079030942186</v>
      </c>
      <c r="Z42" s="437">
        <v>41.892430338608563</v>
      </c>
      <c r="AA42" s="438">
        <v>176.22852642135649</v>
      </c>
      <c r="AB42" s="437">
        <v>41.763049668300035</v>
      </c>
      <c r="AC42" s="437">
        <v>44.153341619217059</v>
      </c>
      <c r="AD42" s="437">
        <v>48.840288332494801</v>
      </c>
      <c r="AE42" s="437">
        <v>44.691948269965557</v>
      </c>
      <c r="AF42" s="438">
        <v>178.66328979485834</v>
      </c>
      <c r="AG42" s="437">
        <v>46.924648169009501</v>
      </c>
      <c r="AH42" s="437">
        <v>49.441833767328625</v>
      </c>
      <c r="AI42" s="437">
        <v>50.827598212749429</v>
      </c>
      <c r="AJ42" s="437">
        <v>50.673498386817066</v>
      </c>
      <c r="AK42" s="438">
        <v>203.67470768931221</v>
      </c>
      <c r="AL42" s="437">
        <v>55.128287624727527</v>
      </c>
      <c r="AM42" s="437">
        <v>58.820128868357891</v>
      </c>
      <c r="AN42" s="437">
        <v>59.93981385087271</v>
      </c>
      <c r="AO42" s="437">
        <v>56.540868668163164</v>
      </c>
      <c r="AP42" s="438">
        <v>227.21533286380611</v>
      </c>
      <c r="AQ42" s="437">
        <v>62.506688267300575</v>
      </c>
      <c r="AR42" s="437">
        <v>61.564873460276388</v>
      </c>
      <c r="AS42" s="437">
        <v>62.204140521548872</v>
      </c>
      <c r="AT42" s="437">
        <v>59.122842173691971</v>
      </c>
      <c r="AU42" s="438">
        <v>242.66005852932071</v>
      </c>
      <c r="AV42" s="437">
        <v>62.679389448658448</v>
      </c>
      <c r="AW42" s="437">
        <v>64.418084724584602</v>
      </c>
      <c r="AX42" s="437">
        <v>63.42529528052183</v>
      </c>
      <c r="AY42" s="437">
        <v>59.72992172416086</v>
      </c>
      <c r="AZ42" s="438">
        <v>243.35619442766622</v>
      </c>
      <c r="BA42" s="437">
        <v>62.316914041977022</v>
      </c>
      <c r="BB42" s="437">
        <v>64.911255510275211</v>
      </c>
      <c r="BC42" s="437">
        <v>66.572876073860087</v>
      </c>
      <c r="BD42" s="437">
        <v>62.690308507927625</v>
      </c>
      <c r="BE42" s="438">
        <v>252.98921440645603</v>
      </c>
      <c r="BF42" s="437">
        <v>60.109710760251048</v>
      </c>
    </row>
    <row r="43" spans="1:58" s="70" customFormat="1" ht="13.5" customHeight="1">
      <c r="A43" s="381"/>
      <c r="B43" s="439"/>
      <c r="C43" s="440"/>
      <c r="D43" s="440"/>
      <c r="E43" s="440"/>
      <c r="F43" s="440"/>
      <c r="G43" s="441"/>
      <c r="H43" s="440"/>
      <c r="I43" s="440"/>
      <c r="J43" s="440"/>
      <c r="K43" s="440"/>
      <c r="L43" s="441"/>
      <c r="M43" s="440"/>
      <c r="N43" s="440"/>
      <c r="O43" s="440"/>
      <c r="P43" s="440"/>
      <c r="Q43" s="441"/>
      <c r="R43" s="440"/>
      <c r="S43" s="440"/>
      <c r="T43" s="440"/>
      <c r="U43" s="440"/>
      <c r="V43" s="441"/>
      <c r="W43" s="440"/>
      <c r="X43" s="440"/>
      <c r="Y43" s="440"/>
      <c r="Z43" s="440"/>
      <c r="AA43" s="441"/>
      <c r="AB43" s="440"/>
      <c r="AC43" s="440"/>
      <c r="AD43" s="440"/>
      <c r="AE43" s="440"/>
      <c r="AF43" s="441"/>
      <c r="AG43" s="440"/>
      <c r="AH43" s="440"/>
      <c r="AI43" s="440"/>
      <c r="AJ43" s="440"/>
      <c r="AK43" s="441"/>
      <c r="AL43" s="440"/>
      <c r="AM43" s="440"/>
      <c r="AN43" s="440"/>
      <c r="AO43" s="440"/>
      <c r="AP43" s="441"/>
      <c r="AQ43" s="440"/>
      <c r="AR43" s="440"/>
      <c r="AS43" s="440"/>
      <c r="AT43" s="440"/>
      <c r="AU43" s="441"/>
      <c r="AV43" s="440"/>
      <c r="AW43" s="440"/>
      <c r="AX43" s="440"/>
      <c r="AY43" s="440"/>
      <c r="AZ43" s="441"/>
      <c r="BA43" s="440"/>
      <c r="BB43" s="440"/>
      <c r="BC43" s="440"/>
      <c r="BD43" s="440"/>
      <c r="BE43" s="441"/>
      <c r="BF43" s="440"/>
    </row>
    <row r="44" spans="1:58" s="70" customFormat="1" ht="13.5" customHeight="1">
      <c r="A44" s="375" t="s">
        <v>262</v>
      </c>
      <c r="B44" s="165"/>
      <c r="C44" s="164">
        <v>1156.4892389632696</v>
      </c>
      <c r="D44" s="164">
        <v>1275.684248672153</v>
      </c>
      <c r="E44" s="164">
        <v>1356.3635223813376</v>
      </c>
      <c r="F44" s="164">
        <v>1210.4395657676964</v>
      </c>
      <c r="G44" s="114">
        <v>4593.6451238616164</v>
      </c>
      <c r="H44" s="115">
        <v>1355.582464513192</v>
      </c>
      <c r="I44" s="115">
        <v>1439.4307201428576</v>
      </c>
      <c r="J44" s="115">
        <v>1507.6649247341663</v>
      </c>
      <c r="K44" s="115">
        <v>1389.959580283688</v>
      </c>
      <c r="L44" s="114">
        <v>5652.5081820575679</v>
      </c>
      <c r="M44" s="115">
        <v>1510.9007744842713</v>
      </c>
      <c r="N44" s="115">
        <v>1665.5669414814829</v>
      </c>
      <c r="O44" s="115">
        <v>1565.545795129533</v>
      </c>
      <c r="P44" s="115">
        <v>1593.2171802538076</v>
      </c>
      <c r="Q44" s="114">
        <v>5319.0815541844941</v>
      </c>
      <c r="R44" s="115">
        <v>1727.8261348186534</v>
      </c>
      <c r="S44" s="115">
        <v>1856.7302774457605</v>
      </c>
      <c r="T44" s="115">
        <v>1984.4707421634732</v>
      </c>
      <c r="U44" s="115">
        <v>1870.1616133882592</v>
      </c>
      <c r="V44" s="114">
        <v>7606.7857978003358</v>
      </c>
      <c r="W44" s="115">
        <v>1979.3224513891962</v>
      </c>
      <c r="X44" s="115">
        <v>2257.2795530740391</v>
      </c>
      <c r="Y44" s="115">
        <v>2394.5728207436841</v>
      </c>
      <c r="Z44" s="115">
        <v>2331.7327205031447</v>
      </c>
      <c r="AA44" s="114">
        <v>9835.5018322799224</v>
      </c>
      <c r="AB44" s="115">
        <v>2352.786418553459</v>
      </c>
      <c r="AC44" s="115">
        <v>2466.3585107641779</v>
      </c>
      <c r="AD44" s="115">
        <v>2805.5166363749759</v>
      </c>
      <c r="AE44" s="115">
        <v>2571.9789674076255</v>
      </c>
      <c r="AF44" s="114">
        <v>10353.386628226888</v>
      </c>
      <c r="AG44" s="115">
        <v>2732.875758787141</v>
      </c>
      <c r="AH44" s="115">
        <v>2927.5489838905651</v>
      </c>
      <c r="AI44" s="115">
        <v>3060.457632801636</v>
      </c>
      <c r="AJ44" s="115">
        <v>3041.2398909988601</v>
      </c>
      <c r="AK44" s="114">
        <v>12223.087679651942</v>
      </c>
      <c r="AL44" s="115">
        <v>3353.9842394157258</v>
      </c>
      <c r="AM44" s="115">
        <v>3486.8395454026586</v>
      </c>
      <c r="AN44" s="115">
        <v>3601.1178948894476</v>
      </c>
      <c r="AO44" s="115">
        <v>3415.6576068146678</v>
      </c>
      <c r="AP44" s="114">
        <v>13659.217436879184</v>
      </c>
      <c r="AQ44" s="115">
        <v>3727.2903279360607</v>
      </c>
      <c r="AR44" s="115">
        <v>3607.826958630515</v>
      </c>
      <c r="AS44" s="115">
        <v>3550.0133667919549</v>
      </c>
      <c r="AT44" s="115">
        <v>3146.0742279071842</v>
      </c>
      <c r="AU44" s="114">
        <v>12901.926846547916</v>
      </c>
      <c r="AV44" s="115">
        <v>3498.2953084677129</v>
      </c>
      <c r="AW44" s="115">
        <v>3464.8547452927237</v>
      </c>
      <c r="AX44" s="115">
        <v>3483.4925139708184</v>
      </c>
      <c r="AY44" s="115">
        <v>3170.1048985577127</v>
      </c>
      <c r="AZ44" s="114">
        <v>12945.779550125248</v>
      </c>
      <c r="BA44" s="115">
        <v>3459.540187566131</v>
      </c>
      <c r="BB44" s="115">
        <v>3573.9945040373332</v>
      </c>
      <c r="BC44" s="121">
        <v>3191.8531162963204</v>
      </c>
      <c r="BD44" s="115">
        <v>2920.1633193471912</v>
      </c>
      <c r="BE44" s="114">
        <v>11821.217088021041</v>
      </c>
      <c r="BF44" s="115">
        <v>2813.3025233457611</v>
      </c>
    </row>
    <row r="45" spans="1:58" s="56" customFormat="1" ht="13.5" customHeight="1">
      <c r="A45" s="381"/>
      <c r="B45" s="439"/>
      <c r="C45" s="440"/>
      <c r="D45" s="440"/>
      <c r="E45" s="440"/>
      <c r="F45" s="440"/>
      <c r="G45" s="441"/>
      <c r="H45" s="440"/>
      <c r="I45" s="440"/>
      <c r="J45" s="440"/>
      <c r="K45" s="440"/>
      <c r="L45" s="441"/>
      <c r="M45" s="440"/>
      <c r="N45" s="440"/>
      <c r="O45" s="440"/>
      <c r="P45" s="440"/>
      <c r="Q45" s="441"/>
      <c r="R45" s="440"/>
      <c r="S45" s="440"/>
      <c r="T45" s="440"/>
      <c r="U45" s="440"/>
      <c r="V45" s="441"/>
      <c r="W45" s="440"/>
      <c r="X45" s="440"/>
      <c r="Y45" s="440"/>
      <c r="Z45" s="440"/>
      <c r="AA45" s="441"/>
      <c r="AB45" s="440"/>
      <c r="AC45" s="440"/>
      <c r="AD45" s="440"/>
      <c r="AE45" s="440"/>
      <c r="AF45" s="441"/>
      <c r="AG45" s="440"/>
      <c r="AH45" s="440"/>
      <c r="AI45" s="440"/>
      <c r="AJ45" s="440"/>
      <c r="AK45" s="441"/>
      <c r="AL45" s="440"/>
      <c r="AM45" s="440"/>
      <c r="AN45" s="440"/>
      <c r="AO45" s="440"/>
      <c r="AP45" s="441"/>
      <c r="AQ45" s="440"/>
      <c r="AR45" s="440"/>
      <c r="AS45" s="440"/>
      <c r="AT45" s="440"/>
      <c r="AU45" s="441"/>
      <c r="AV45" s="440"/>
      <c r="AW45" s="440"/>
      <c r="AX45" s="440"/>
      <c r="AY45" s="440"/>
      <c r="AZ45" s="441"/>
      <c r="BA45" s="440"/>
      <c r="BB45" s="440"/>
      <c r="BC45" s="440"/>
      <c r="BD45" s="440"/>
      <c r="BE45" s="441"/>
      <c r="BF45" s="440"/>
    </row>
    <row r="46" spans="1:58" s="63" customFormat="1" ht="13.5" customHeight="1">
      <c r="A46" s="375" t="s">
        <v>289</v>
      </c>
      <c r="B46" s="442"/>
      <c r="C46" s="443">
        <v>3.2446777914474119</v>
      </c>
      <c r="D46" s="443">
        <v>3.3945288213262108</v>
      </c>
      <c r="E46" s="443">
        <v>3.4665782083957231</v>
      </c>
      <c r="F46" s="443">
        <v>3.3984701805960911</v>
      </c>
      <c r="G46" s="444">
        <v>12.89727006220517</v>
      </c>
      <c r="H46" s="445">
        <v>3.5307725623943145</v>
      </c>
      <c r="I46" s="445">
        <v>3.7566387159890677</v>
      </c>
      <c r="J46" s="445">
        <v>3.9456026150620338</v>
      </c>
      <c r="K46" s="445">
        <v>3.6089031557966753</v>
      </c>
      <c r="L46" s="444">
        <v>14.676221456907845</v>
      </c>
      <c r="M46" s="445">
        <v>3.6502080438748727</v>
      </c>
      <c r="N46" s="445">
        <v>3.7767145864672798</v>
      </c>
      <c r="O46" s="445">
        <v>3.3466731786514492</v>
      </c>
      <c r="P46" s="445">
        <v>3.1514836074322554</v>
      </c>
      <c r="Q46" s="444">
        <v>10.521477255183306</v>
      </c>
      <c r="R46" s="445">
        <v>3.3749070074541971</v>
      </c>
      <c r="S46" s="445">
        <v>3.6266926878946193</v>
      </c>
      <c r="T46" s="445">
        <v>3.848394378805251</v>
      </c>
      <c r="U46" s="445">
        <v>3.5319825876407358</v>
      </c>
      <c r="V46" s="444">
        <v>14.366156803457946</v>
      </c>
      <c r="W46" s="445">
        <v>3.7178110663058779</v>
      </c>
      <c r="X46" s="445">
        <v>4.1030761843363122</v>
      </c>
      <c r="Y46" s="445">
        <v>4.1507010301588032</v>
      </c>
      <c r="Z46" s="445">
        <v>3.7778968977979925</v>
      </c>
      <c r="AA46" s="444">
        <v>15.935579379972372</v>
      </c>
      <c r="AB46" s="445">
        <v>3.5869429448764536</v>
      </c>
      <c r="AC46" s="445">
        <v>3.6323633372823654</v>
      </c>
      <c r="AD46" s="445">
        <v>4.0497067034389662</v>
      </c>
      <c r="AE46" s="445">
        <v>3.6646075874131077</v>
      </c>
      <c r="AF46" s="444">
        <v>14.751714409027082</v>
      </c>
      <c r="AG46" s="445">
        <v>3.9190022650455094</v>
      </c>
      <c r="AH46" s="445">
        <v>4.1791244454531942</v>
      </c>
      <c r="AI46" s="445">
        <v>4.3183850650266162</v>
      </c>
      <c r="AJ46" s="445">
        <v>4.2887655006286209</v>
      </c>
      <c r="AK46" s="444">
        <v>17.237034443354158</v>
      </c>
      <c r="AL46" s="445">
        <v>4.6134076552193504</v>
      </c>
      <c r="AM46" s="445">
        <v>4.8008393216773815</v>
      </c>
      <c r="AN46" s="445">
        <v>4.9581829524033578</v>
      </c>
      <c r="AO46" s="445">
        <v>4.7897813261282378</v>
      </c>
      <c r="AP46" s="444">
        <v>19.154339263443344</v>
      </c>
      <c r="AQ46" s="445">
        <v>5.3606580196015381</v>
      </c>
      <c r="AR46" s="445">
        <v>5.2440686326715005</v>
      </c>
      <c r="AS46" s="445">
        <v>5.2161226424843967</v>
      </c>
      <c r="AT46" s="445">
        <v>4.8028236576847858</v>
      </c>
      <c r="AU46" s="444">
        <v>19.696191189214026</v>
      </c>
      <c r="AV46" s="445">
        <v>5.3087436027993089</v>
      </c>
      <c r="AW46" s="445">
        <v>5.2503699882245121</v>
      </c>
      <c r="AX46" s="445">
        <v>5.1985908381283314</v>
      </c>
      <c r="AY46" s="445">
        <v>4.8206896874417504</v>
      </c>
      <c r="AZ46" s="444">
        <v>19.686284198852967</v>
      </c>
      <c r="BA46" s="445">
        <v>5.2114681339451732</v>
      </c>
      <c r="BB46" s="445">
        <v>5.3838826719308646</v>
      </c>
      <c r="BC46" s="445">
        <v>5.3014423750130337</v>
      </c>
      <c r="BD46" s="445">
        <v>4.95862355688379</v>
      </c>
      <c r="BE46" s="444">
        <v>20.07318054279316</v>
      </c>
      <c r="BF46" s="445">
        <v>4.7961176191314667</v>
      </c>
    </row>
    <row r="47" spans="1:58" s="59" customFormat="1" ht="13.5" customHeight="1">
      <c r="A47" s="375"/>
      <c r="B47" s="442"/>
      <c r="C47" s="443"/>
      <c r="D47" s="443"/>
      <c r="E47" s="443"/>
      <c r="F47" s="443"/>
      <c r="G47" s="444"/>
      <c r="H47" s="445"/>
      <c r="I47" s="445"/>
      <c r="J47" s="445"/>
      <c r="K47" s="445"/>
      <c r="L47" s="444"/>
      <c r="M47" s="445"/>
      <c r="N47" s="445"/>
      <c r="O47" s="445"/>
      <c r="P47" s="445"/>
      <c r="Q47" s="444"/>
      <c r="R47" s="445"/>
      <c r="S47" s="445"/>
      <c r="T47" s="445"/>
      <c r="U47" s="445"/>
      <c r="V47" s="444"/>
      <c r="W47" s="445"/>
      <c r="X47" s="445"/>
      <c r="Y47" s="445"/>
      <c r="Z47" s="445"/>
      <c r="AA47" s="444"/>
      <c r="AB47" s="445"/>
      <c r="AC47" s="445"/>
      <c r="AD47" s="445"/>
      <c r="AE47" s="445"/>
      <c r="AF47" s="444"/>
      <c r="AG47" s="445"/>
      <c r="AH47" s="445"/>
      <c r="AI47" s="445"/>
      <c r="AJ47" s="445"/>
      <c r="AK47" s="444"/>
      <c r="AL47" s="445"/>
      <c r="AM47" s="445"/>
      <c r="AN47" s="445"/>
      <c r="AO47" s="445"/>
      <c r="AP47" s="444"/>
      <c r="AQ47" s="445"/>
      <c r="AR47" s="445"/>
      <c r="AS47" s="445"/>
      <c r="AT47" s="445"/>
      <c r="AU47" s="444"/>
      <c r="AV47" s="445"/>
      <c r="AW47" s="445"/>
      <c r="AX47" s="445"/>
      <c r="AY47" s="445"/>
      <c r="AZ47" s="444"/>
      <c r="BA47" s="445"/>
      <c r="BB47" s="445"/>
      <c r="BC47" s="445"/>
      <c r="BD47" s="445"/>
      <c r="BE47" s="444"/>
      <c r="BF47" s="445"/>
    </row>
    <row r="48" spans="1:58" ht="13.5" customHeight="1">
      <c r="A48" s="375" t="s">
        <v>290</v>
      </c>
      <c r="B48" s="442"/>
      <c r="C48" s="443" t="s">
        <v>495</v>
      </c>
      <c r="D48" s="443" t="s">
        <v>495</v>
      </c>
      <c r="E48" s="443" t="s">
        <v>495</v>
      </c>
      <c r="F48" s="445">
        <v>5.7249864453259924</v>
      </c>
      <c r="G48" s="444">
        <v>5.4654410647907588</v>
      </c>
      <c r="H48" s="445">
        <v>5.4461396036047685</v>
      </c>
      <c r="I48" s="445">
        <v>5.6570210212338097</v>
      </c>
      <c r="J48" s="445">
        <v>5.9331191976858575</v>
      </c>
      <c r="K48" s="445">
        <v>6.0418367357296434</v>
      </c>
      <c r="L48" s="444">
        <v>6.1052182350528064</v>
      </c>
      <c r="M48" s="445">
        <v>6.2206340781431626</v>
      </c>
      <c r="N48" s="445">
        <v>6.2659105708110268</v>
      </c>
      <c r="O48" s="445">
        <v>6.7136983796548266</v>
      </c>
      <c r="P48" s="445">
        <v>7.2879717861988675</v>
      </c>
      <c r="Q48" s="444">
        <v>6.8368847673682041</v>
      </c>
      <c r="R48" s="445">
        <v>7.2318261567493325</v>
      </c>
      <c r="S48" s="445">
        <v>6.7836577209531415</v>
      </c>
      <c r="T48" s="445">
        <v>5.935597470515563</v>
      </c>
      <c r="U48" s="445">
        <v>5.0959634963728213</v>
      </c>
      <c r="V48" s="444">
        <v>4.0765935753029297</v>
      </c>
      <c r="W48" s="445">
        <v>4.248554879142497</v>
      </c>
      <c r="X48" s="445">
        <v>4.2672140590765162</v>
      </c>
      <c r="Y48" s="445">
        <v>4.3351389397774964</v>
      </c>
      <c r="Z48" s="445">
        <v>4.3748448359571848</v>
      </c>
      <c r="AA48" s="444">
        <v>4.3437294572068303</v>
      </c>
      <c r="AB48" s="445">
        <v>4.1906953434112513</v>
      </c>
      <c r="AC48" s="445">
        <v>4.0690586981491457</v>
      </c>
      <c r="AD48" s="445">
        <v>4.0451995020277938</v>
      </c>
      <c r="AE48" s="445">
        <v>4.0994641928146578</v>
      </c>
      <c r="AF48" s="444">
        <v>4.1283997879243621</v>
      </c>
      <c r="AG48" s="445">
        <v>4.2650531355395795</v>
      </c>
      <c r="AH48" s="445">
        <v>4.4755168540090668</v>
      </c>
      <c r="AI48" s="445">
        <v>4.6228503976867996</v>
      </c>
      <c r="AJ48" s="445">
        <v>4.7809849298926306</v>
      </c>
      <c r="AK48" s="444">
        <v>4.7322143132020367</v>
      </c>
      <c r="AL48" s="445">
        <v>4.9405943233319851</v>
      </c>
      <c r="AM48" s="445">
        <v>5.0591024379221992</v>
      </c>
      <c r="AN48" s="445">
        <v>5.1927550102479074</v>
      </c>
      <c r="AO48" s="445">
        <v>5.2275035924116757</v>
      </c>
      <c r="AP48" s="444">
        <v>4.8900631724983921</v>
      </c>
      <c r="AQ48" s="445">
        <v>5.2496496434951707</v>
      </c>
      <c r="AR48" s="445">
        <v>5.133761697263993</v>
      </c>
      <c r="AS48" s="445">
        <v>4.9364973180738518</v>
      </c>
      <c r="AT48" s="445">
        <v>4.6592733656688594</v>
      </c>
      <c r="AU48" s="444">
        <v>4.0293379511688441</v>
      </c>
      <c r="AV48" s="445">
        <v>4.4710878136454451</v>
      </c>
      <c r="AW48" s="445">
        <v>4.3776648721137255</v>
      </c>
      <c r="AX48" s="445">
        <v>4.2480184156501632</v>
      </c>
      <c r="AY48" s="445">
        <v>4.1416557490292494</v>
      </c>
      <c r="AZ48" s="444">
        <v>3.6745167138298638</v>
      </c>
      <c r="BA48" s="445">
        <v>4.0294330357892401</v>
      </c>
      <c r="BB48" s="445">
        <v>3.9658878664409749</v>
      </c>
      <c r="BC48" s="445">
        <v>4.0237899189791637</v>
      </c>
      <c r="BD48" s="445">
        <v>4.1629232701527839</v>
      </c>
      <c r="BE48" s="444">
        <v>4.1856710031491566</v>
      </c>
      <c r="BF48" s="445">
        <v>4.203500281384164</v>
      </c>
    </row>
    <row r="49" spans="1:58" ht="13.5" customHeight="1">
      <c r="A49" s="352"/>
      <c r="B49" s="353"/>
      <c r="C49" s="158"/>
      <c r="D49" s="158"/>
      <c r="E49" s="158"/>
      <c r="F49" s="158"/>
      <c r="G49" s="179"/>
      <c r="H49" s="158"/>
      <c r="I49" s="158"/>
      <c r="J49" s="158"/>
      <c r="K49" s="158"/>
      <c r="L49" s="179"/>
      <c r="M49" s="181"/>
      <c r="N49" s="181"/>
      <c r="O49" s="181"/>
      <c r="P49" s="181"/>
      <c r="Q49" s="179"/>
      <c r="R49" s="158"/>
      <c r="S49" s="158"/>
      <c r="T49" s="158"/>
      <c r="U49" s="158"/>
      <c r="V49" s="179"/>
      <c r="W49" s="158"/>
      <c r="X49" s="158"/>
      <c r="Y49" s="158"/>
      <c r="Z49" s="158"/>
      <c r="AA49" s="179"/>
      <c r="AB49" s="158"/>
      <c r="AC49" s="158"/>
      <c r="AD49" s="158"/>
      <c r="AE49" s="158"/>
      <c r="AF49" s="179"/>
      <c r="AG49" s="158"/>
      <c r="AH49" s="158"/>
      <c r="AI49" s="158"/>
      <c r="AJ49" s="158"/>
      <c r="AK49" s="179"/>
      <c r="AL49" s="158"/>
      <c r="AM49" s="158"/>
      <c r="AN49" s="158"/>
      <c r="AO49" s="158"/>
      <c r="AP49" s="179"/>
      <c r="AQ49" s="158"/>
      <c r="AR49" s="158"/>
      <c r="AS49" s="158"/>
      <c r="AT49" s="158"/>
      <c r="AU49" s="179"/>
      <c r="AV49" s="158"/>
      <c r="AW49" s="158"/>
      <c r="AX49" s="158"/>
      <c r="AY49" s="158"/>
      <c r="AZ49" s="179"/>
      <c r="BA49" s="158"/>
      <c r="BB49" s="158"/>
      <c r="BC49" s="158"/>
      <c r="BD49" s="158"/>
      <c r="BE49" s="179"/>
      <c r="BF49" s="158"/>
    </row>
    <row r="50" spans="1:58" s="66" customFormat="1" ht="13.5" customHeight="1">
      <c r="A50" s="446"/>
      <c r="B50" s="446"/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6"/>
      <c r="AL50" s="446"/>
      <c r="AM50" s="446"/>
      <c r="AN50" s="446"/>
      <c r="AO50" s="446"/>
      <c r="AP50" s="446"/>
      <c r="AQ50" s="446"/>
      <c r="AR50" s="446"/>
      <c r="AS50" s="446"/>
      <c r="AT50" s="446"/>
      <c r="AU50" s="446"/>
      <c r="AV50" s="446"/>
      <c r="AW50" s="446"/>
      <c r="AX50" s="446"/>
      <c r="AY50" s="446"/>
      <c r="AZ50" s="446"/>
      <c r="BA50" s="446"/>
      <c r="BB50" s="446"/>
      <c r="BC50" s="446"/>
      <c r="BD50" s="446"/>
      <c r="BE50" s="446"/>
      <c r="BF50" s="446"/>
    </row>
    <row r="51" spans="1:58" ht="13.5" customHeight="1">
      <c r="A51" s="407" t="s">
        <v>264</v>
      </c>
      <c r="B51" s="408"/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  <c r="X51" s="409"/>
      <c r="Y51" s="409"/>
      <c r="Z51" s="409"/>
      <c r="AA51" s="409"/>
      <c r="AB51" s="409"/>
      <c r="AC51" s="409"/>
      <c r="AD51" s="409"/>
      <c r="AE51" s="409"/>
      <c r="AF51" s="409"/>
      <c r="AG51" s="409"/>
      <c r="AH51" s="409"/>
      <c r="AI51" s="409"/>
      <c r="AJ51" s="409"/>
      <c r="AK51" s="409"/>
      <c r="AL51" s="409"/>
      <c r="AM51" s="409"/>
      <c r="AN51" s="409"/>
      <c r="AO51" s="409"/>
      <c r="AP51" s="409"/>
      <c r="AQ51" s="409"/>
      <c r="AR51" s="409"/>
      <c r="AS51" s="409"/>
      <c r="AT51" s="409"/>
      <c r="AU51" s="409"/>
      <c r="AV51" s="409"/>
      <c r="AW51" s="409"/>
      <c r="AX51" s="409"/>
      <c r="AY51" s="409"/>
      <c r="AZ51" s="409"/>
      <c r="BA51" s="409" t="s">
        <v>557</v>
      </c>
      <c r="BB51" s="409" t="s">
        <v>557</v>
      </c>
      <c r="BC51" s="409" t="s">
        <v>557</v>
      </c>
      <c r="BD51" s="409" t="s">
        <v>557</v>
      </c>
      <c r="BE51" s="409" t="s">
        <v>557</v>
      </c>
      <c r="BF51" s="409" t="s">
        <v>557</v>
      </c>
    </row>
    <row r="52" spans="1:58" s="70" customFormat="1" ht="13.5" customHeight="1" outlineLevel="1">
      <c r="A52" s="324"/>
      <c r="B52" s="325"/>
      <c r="C52" s="105" t="s">
        <v>8</v>
      </c>
      <c r="D52" s="105" t="s">
        <v>9</v>
      </c>
      <c r="E52" s="105" t="s">
        <v>10</v>
      </c>
      <c r="F52" s="105" t="s">
        <v>11</v>
      </c>
      <c r="G52" s="104">
        <v>2009</v>
      </c>
      <c r="H52" s="105" t="s">
        <v>93</v>
      </c>
      <c r="I52" s="105" t="s">
        <v>95</v>
      </c>
      <c r="J52" s="105" t="s">
        <v>96</v>
      </c>
      <c r="K52" s="105" t="s">
        <v>97</v>
      </c>
      <c r="L52" s="104">
        <v>2010</v>
      </c>
      <c r="M52" s="105" t="s">
        <v>124</v>
      </c>
      <c r="N52" s="105" t="s">
        <v>125</v>
      </c>
      <c r="O52" s="105" t="s">
        <v>126</v>
      </c>
      <c r="P52" s="105" t="s">
        <v>127</v>
      </c>
      <c r="Q52" s="104">
        <v>2011</v>
      </c>
      <c r="R52" s="105" t="s">
        <v>217</v>
      </c>
      <c r="S52" s="105" t="s">
        <v>218</v>
      </c>
      <c r="T52" s="105" t="s">
        <v>219</v>
      </c>
      <c r="U52" s="105" t="s">
        <v>220</v>
      </c>
      <c r="V52" s="104">
        <v>2012</v>
      </c>
      <c r="W52" s="105" t="s">
        <v>232</v>
      </c>
      <c r="X52" s="105" t="s">
        <v>291</v>
      </c>
      <c r="Y52" s="105" t="s">
        <v>300</v>
      </c>
      <c r="Z52" s="105" t="s">
        <v>302</v>
      </c>
      <c r="AA52" s="104">
        <v>2013</v>
      </c>
      <c r="AB52" s="105" t="s">
        <v>305</v>
      </c>
      <c r="AC52" s="105" t="s">
        <v>306</v>
      </c>
      <c r="AD52" s="105" t="s">
        <v>307</v>
      </c>
      <c r="AE52" s="105" t="s">
        <v>308</v>
      </c>
      <c r="AF52" s="104">
        <v>2014</v>
      </c>
      <c r="AG52" s="105" t="s">
        <v>312</v>
      </c>
      <c r="AH52" s="105" t="s">
        <v>314</v>
      </c>
      <c r="AI52" s="105" t="s">
        <v>316</v>
      </c>
      <c r="AJ52" s="105" t="s">
        <v>326</v>
      </c>
      <c r="AK52" s="104">
        <v>2015</v>
      </c>
      <c r="AL52" s="105" t="s">
        <v>341</v>
      </c>
      <c r="AM52" s="105" t="s">
        <v>346</v>
      </c>
      <c r="AN52" s="105" t="s">
        <v>347</v>
      </c>
      <c r="AO52" s="105" t="s">
        <v>362</v>
      </c>
      <c r="AP52" s="104">
        <v>2016</v>
      </c>
      <c r="AQ52" s="105" t="s">
        <v>365</v>
      </c>
      <c r="AR52" s="105" t="s">
        <v>374</v>
      </c>
      <c r="AS52" s="105" t="s">
        <v>375</v>
      </c>
      <c r="AT52" s="105" t="s">
        <v>376</v>
      </c>
      <c r="AU52" s="104">
        <v>2017</v>
      </c>
      <c r="AV52" s="361" t="s">
        <v>397</v>
      </c>
      <c r="AW52" s="361" t="s">
        <v>405</v>
      </c>
      <c r="AX52" s="361" t="s">
        <v>412</v>
      </c>
      <c r="AY52" s="361" t="s">
        <v>414</v>
      </c>
      <c r="AZ52" s="104">
        <v>2018</v>
      </c>
      <c r="BA52" s="361" t="s">
        <v>490</v>
      </c>
      <c r="BB52" s="361" t="s">
        <v>491</v>
      </c>
      <c r="BC52" s="361" t="s">
        <v>493</v>
      </c>
      <c r="BD52" s="361" t="s">
        <v>546</v>
      </c>
      <c r="BE52" s="104">
        <v>2019</v>
      </c>
      <c r="BF52" s="361" t="s">
        <v>555</v>
      </c>
    </row>
    <row r="53" spans="1:58" s="70" customFormat="1" ht="13.5" customHeight="1" outlineLevel="1">
      <c r="A53" s="410"/>
      <c r="B53" s="83"/>
      <c r="C53" s="109"/>
      <c r="D53" s="109"/>
      <c r="E53" s="109"/>
      <c r="F53" s="109"/>
      <c r="G53" s="108"/>
      <c r="H53" s="109"/>
      <c r="I53" s="109"/>
      <c r="J53" s="109"/>
      <c r="K53" s="109"/>
      <c r="L53" s="108"/>
      <c r="M53" s="109"/>
      <c r="N53" s="109"/>
      <c r="O53" s="109"/>
      <c r="P53" s="109"/>
      <c r="Q53" s="108"/>
      <c r="R53" s="109"/>
      <c r="S53" s="109"/>
      <c r="T53" s="109"/>
      <c r="U53" s="109"/>
      <c r="V53" s="108"/>
      <c r="W53" s="109"/>
      <c r="X53" s="109"/>
      <c r="Y53" s="109"/>
      <c r="Z53" s="109"/>
      <c r="AA53" s="108"/>
      <c r="AB53" s="109"/>
      <c r="AC53" s="109"/>
      <c r="AD53" s="109"/>
      <c r="AE53" s="109"/>
      <c r="AF53" s="108"/>
      <c r="AG53" s="109"/>
      <c r="AH53" s="109"/>
      <c r="AI53" s="109"/>
      <c r="AJ53" s="109"/>
      <c r="AK53" s="108"/>
      <c r="AL53" s="109"/>
      <c r="AM53" s="109"/>
      <c r="AN53" s="109"/>
      <c r="AO53" s="109"/>
      <c r="AP53" s="108"/>
      <c r="AQ53" s="109"/>
      <c r="AR53" s="109"/>
      <c r="AS53" s="109"/>
      <c r="AT53" s="109"/>
      <c r="AU53" s="108"/>
      <c r="AV53" s="109"/>
      <c r="AW53" s="109"/>
      <c r="AX53" s="109"/>
      <c r="AY53" s="109"/>
      <c r="AZ53" s="108"/>
      <c r="BA53" s="109"/>
      <c r="BB53" s="109"/>
      <c r="BC53" s="109"/>
      <c r="BD53" s="109"/>
      <c r="BE53" s="108"/>
      <c r="BF53" s="109"/>
    </row>
    <row r="54" spans="1:58" s="70" customFormat="1" ht="13.5" customHeight="1" outlineLevel="1">
      <c r="A54" s="375" t="s">
        <v>265</v>
      </c>
      <c r="B54" s="174"/>
      <c r="C54" s="411">
        <v>0.15007607184392358</v>
      </c>
      <c r="D54" s="411">
        <v>0.14857171290675675</v>
      </c>
      <c r="E54" s="411">
        <v>8.4272479915460385E-2</v>
      </c>
      <c r="F54" s="411">
        <v>0.17994322936321727</v>
      </c>
      <c r="G54" s="412">
        <v>0.13993717027245212</v>
      </c>
      <c r="H54" s="411">
        <v>0.11236223417839297</v>
      </c>
      <c r="I54" s="411">
        <v>0.16016653944945047</v>
      </c>
      <c r="J54" s="411">
        <v>0.20748152103077944</v>
      </c>
      <c r="K54" s="411">
        <v>7.7943976138165283E-2</v>
      </c>
      <c r="L54" s="412">
        <v>0.13904040122795602</v>
      </c>
      <c r="M54" s="411">
        <v>0.13641734730260491</v>
      </c>
      <c r="N54" s="411">
        <v>0.13097809569842012</v>
      </c>
      <c r="O54" s="411">
        <v>0.39882569368592269</v>
      </c>
      <c r="P54" s="411">
        <v>0.56788848899674327</v>
      </c>
      <c r="Q54" s="412">
        <v>0.31220247192609052</v>
      </c>
      <c r="R54" s="411">
        <v>0.6140649291371949</v>
      </c>
      <c r="S54" s="411">
        <v>0.59375706251093985</v>
      </c>
      <c r="T54" s="411">
        <v>0.28521041442658901</v>
      </c>
      <c r="U54" s="411">
        <v>0.14360721508226382</v>
      </c>
      <c r="V54" s="412">
        <v>0.37652041487642518</v>
      </c>
      <c r="W54" s="411">
        <v>0.10516214968810522</v>
      </c>
      <c r="X54" s="411">
        <v>0.13974063619709631</v>
      </c>
      <c r="Y54" s="411">
        <v>9.5259857869906206E-2</v>
      </c>
      <c r="Z54" s="411">
        <v>5.819251902630751E-2</v>
      </c>
      <c r="AA54" s="412">
        <v>9.9661976425056586E-2</v>
      </c>
      <c r="AB54" s="411">
        <v>6.7614819247359126E-3</v>
      </c>
      <c r="AC54" s="411">
        <v>-4.9128311895154431E-2</v>
      </c>
      <c r="AD54" s="411">
        <v>3.0961945904659283E-2</v>
      </c>
      <c r="AE54" s="411">
        <v>6.5408376234113996E-2</v>
      </c>
      <c r="AF54" s="412">
        <v>1.2468375403584142E-2</v>
      </c>
      <c r="AG54" s="411">
        <v>0.12062784815189631</v>
      </c>
      <c r="AH54" s="411">
        <v>0.15223268728208694</v>
      </c>
      <c r="AI54" s="411">
        <v>8.4211767406289217E-2</v>
      </c>
      <c r="AJ54" s="411">
        <v>0.10991024021363915</v>
      </c>
      <c r="AK54" s="412">
        <v>0.11593241089804418</v>
      </c>
      <c r="AL54" s="411">
        <v>0.12465372924644047</v>
      </c>
      <c r="AM54" s="411">
        <v>8.5272483980656899E-2</v>
      </c>
      <c r="AN54" s="411">
        <v>8.2629255099122334E-2</v>
      </c>
      <c r="AO54" s="411">
        <v>9.7041387269961144E-2</v>
      </c>
      <c r="AP54" s="412">
        <v>9.6837071139053155E-2</v>
      </c>
      <c r="AQ54" s="411">
        <v>0.14961942629610214</v>
      </c>
      <c r="AR54" s="411">
        <v>0.12016020154197737</v>
      </c>
      <c r="AS54" s="411">
        <v>0.12747923018419849</v>
      </c>
      <c r="AT54" s="411">
        <v>0.10092352664140303</v>
      </c>
      <c r="AU54" s="412">
        <v>0.12441074934936935</v>
      </c>
      <c r="AV54" s="411">
        <v>9.9886364159661678E-2</v>
      </c>
      <c r="AW54" s="411">
        <v>0.12625799311310781</v>
      </c>
      <c r="AX54" s="411">
        <v>0.10597805702298735</v>
      </c>
      <c r="AY54" s="411">
        <v>0.12154071547903911</v>
      </c>
      <c r="AZ54" s="412">
        <v>0.11332640543382588</v>
      </c>
      <c r="BA54" s="411">
        <v>7.3097892923995378E-2</v>
      </c>
      <c r="BB54" s="411">
        <v>8.1738941303021173E-2</v>
      </c>
      <c r="BC54" s="411">
        <v>0.10768374535541136</v>
      </c>
      <c r="BD54" s="411">
        <v>0.10162857572266382</v>
      </c>
      <c r="BE54" s="412">
        <v>9.1154712043519881E-2</v>
      </c>
      <c r="BF54" s="411">
        <v>1.6767662922653415E-2</v>
      </c>
    </row>
    <row r="55" spans="1:58" s="70" customFormat="1" ht="13.5" customHeight="1" outlineLevel="1">
      <c r="A55" s="349" t="s">
        <v>266</v>
      </c>
      <c r="B55" s="335"/>
      <c r="C55" s="416" t="s">
        <v>495</v>
      </c>
      <c r="D55" s="416" t="s">
        <v>495</v>
      </c>
      <c r="E55" s="416" t="s">
        <v>495</v>
      </c>
      <c r="F55" s="416" t="s">
        <v>495</v>
      </c>
      <c r="G55" s="414">
        <v>9.7140387506011727E-2</v>
      </c>
      <c r="H55" s="413">
        <v>4.2702702702702704E-2</v>
      </c>
      <c r="I55" s="413">
        <v>8.0020650490449152E-2</v>
      </c>
      <c r="J55" s="413">
        <v>0.12538304392236976</v>
      </c>
      <c r="K55" s="413">
        <v>0.11793391719745223</v>
      </c>
      <c r="L55" s="414">
        <v>9.1999999999999998E-2</v>
      </c>
      <c r="M55" s="413">
        <v>0.13300000000000001</v>
      </c>
      <c r="N55" s="413">
        <v>0.126</v>
      </c>
      <c r="O55" s="413">
        <v>0.13700000000000001</v>
      </c>
      <c r="P55" s="413">
        <v>0.14899999999999999</v>
      </c>
      <c r="Q55" s="414">
        <v>0.13600000000000001</v>
      </c>
      <c r="R55" s="413">
        <v>0.187</v>
      </c>
      <c r="S55" s="413">
        <v>0.13300000000000001</v>
      </c>
      <c r="T55" s="413">
        <v>0.10395299137243175</v>
      </c>
      <c r="U55" s="413">
        <v>0.12000770451720233</v>
      </c>
      <c r="V55" s="414">
        <v>0.13200000000000001</v>
      </c>
      <c r="W55" s="413">
        <v>0.10516214968810522</v>
      </c>
      <c r="X55" s="413">
        <v>0.13974063619709631</v>
      </c>
      <c r="Y55" s="413">
        <v>9.5259857869906206E-2</v>
      </c>
      <c r="Z55" s="413">
        <v>5.819251902630751E-2</v>
      </c>
      <c r="AA55" s="414">
        <v>9.9661976425056586E-2</v>
      </c>
      <c r="AB55" s="413">
        <v>6.7614819247359126E-3</v>
      </c>
      <c r="AC55" s="413">
        <v>-4.9128311895154431E-2</v>
      </c>
      <c r="AD55" s="413">
        <v>3.0961945904659283E-2</v>
      </c>
      <c r="AE55" s="413">
        <v>6.5408376234113996E-2</v>
      </c>
      <c r="AF55" s="414">
        <v>1.2468375403584142E-2</v>
      </c>
      <c r="AG55" s="413">
        <v>0.12062784815189631</v>
      </c>
      <c r="AH55" s="413">
        <v>0.15223268728208694</v>
      </c>
      <c r="AI55" s="413">
        <v>8.4211767406289217E-2</v>
      </c>
      <c r="AJ55" s="413">
        <v>0.10991024021363915</v>
      </c>
      <c r="AK55" s="414">
        <v>0.11593241089804418</v>
      </c>
      <c r="AL55" s="413">
        <v>0.12465372924644047</v>
      </c>
      <c r="AM55" s="413">
        <v>8.5272483980656899E-2</v>
      </c>
      <c r="AN55" s="413">
        <v>8.2629255099122334E-2</v>
      </c>
      <c r="AO55" s="413">
        <v>9.7041387269961144E-2</v>
      </c>
      <c r="AP55" s="414">
        <v>9.6837071139053155E-2</v>
      </c>
      <c r="AQ55" s="413">
        <v>0.14961942629610214</v>
      </c>
      <c r="AR55" s="413">
        <v>0.12016020154197737</v>
      </c>
      <c r="AS55" s="413">
        <v>0.12747923018419849</v>
      </c>
      <c r="AT55" s="413">
        <v>0.10092352664140303</v>
      </c>
      <c r="AU55" s="414">
        <v>0.12441074934936935</v>
      </c>
      <c r="AV55" s="413">
        <v>9.2570442511090922E-2</v>
      </c>
      <c r="AW55" s="413">
        <v>9.7623391647401858E-2</v>
      </c>
      <c r="AX55" s="413">
        <v>7.9084275769223167E-2</v>
      </c>
      <c r="AY55" s="413">
        <v>7.356418336684456E-2</v>
      </c>
      <c r="AZ55" s="414">
        <v>0.11332640543382588</v>
      </c>
      <c r="BA55" s="413">
        <v>5.6516863633284897E-2</v>
      </c>
      <c r="BB55" s="419">
        <v>8.1738941303021173E-2</v>
      </c>
      <c r="BC55" s="419">
        <v>8.2116625353930939E-2</v>
      </c>
      <c r="BD55" s="413">
        <v>8.2116625353930939E-2</v>
      </c>
      <c r="BE55" s="414">
        <v>8.2116625353930939E-2</v>
      </c>
      <c r="BF55" s="413">
        <v>8.2116625353930939E-2</v>
      </c>
    </row>
    <row r="56" spans="1:58" ht="13.5" customHeight="1">
      <c r="A56" s="392" t="s">
        <v>267</v>
      </c>
      <c r="B56" s="447"/>
      <c r="C56" s="448" t="s">
        <v>495</v>
      </c>
      <c r="D56" s="448" t="s">
        <v>495</v>
      </c>
      <c r="E56" s="448" t="s">
        <v>495</v>
      </c>
      <c r="F56" s="448" t="s">
        <v>495</v>
      </c>
      <c r="G56" s="449">
        <v>9.092449806684777E-2</v>
      </c>
      <c r="H56" s="448" t="s">
        <v>495</v>
      </c>
      <c r="I56" s="448" t="s">
        <v>495</v>
      </c>
      <c r="J56" s="448" t="s">
        <v>495</v>
      </c>
      <c r="K56" s="448" t="s">
        <v>495</v>
      </c>
      <c r="L56" s="449">
        <v>6.9000000000000006E-2</v>
      </c>
      <c r="M56" s="450">
        <v>9.6812640892857349E-2</v>
      </c>
      <c r="N56" s="450">
        <v>0.10219666831502061</v>
      </c>
      <c r="O56" s="450">
        <v>0.11746556401097719</v>
      </c>
      <c r="P56" s="450">
        <v>0.13452368347762822</v>
      </c>
      <c r="Q56" s="449">
        <v>0.113</v>
      </c>
      <c r="R56" s="450">
        <v>0.19718031663306967</v>
      </c>
      <c r="S56" s="450">
        <v>0.15100098278020702</v>
      </c>
      <c r="T56" s="450">
        <v>0.12233650196167867</v>
      </c>
      <c r="U56" s="450">
        <v>0.10951444290401269</v>
      </c>
      <c r="V56" s="449">
        <v>0.13900000000000001</v>
      </c>
      <c r="W56" s="450">
        <v>0.10994333994883432</v>
      </c>
      <c r="X56" s="450">
        <v>0.13974528595402336</v>
      </c>
      <c r="Y56" s="450">
        <v>0.10504253684115494</v>
      </c>
      <c r="Z56" s="450">
        <v>6.5819860614213299E-2</v>
      </c>
      <c r="AA56" s="449">
        <v>0.10529833740912609</v>
      </c>
      <c r="AB56" s="450">
        <v>1.0698151604388695E-2</v>
      </c>
      <c r="AC56" s="450">
        <v>-4.6988797587862785E-2</v>
      </c>
      <c r="AD56" s="450">
        <v>3.021289625439616E-2</v>
      </c>
      <c r="AE56" s="450">
        <v>6.1409455532591695E-2</v>
      </c>
      <c r="AF56" s="449">
        <v>1.2931822197632892E-2</v>
      </c>
      <c r="AG56" s="450">
        <v>0.11771657253951728</v>
      </c>
      <c r="AH56" s="450">
        <v>0.14919016333089052</v>
      </c>
      <c r="AI56" s="450">
        <v>6.948168501554286E-2</v>
      </c>
      <c r="AJ56" s="450">
        <v>0.11289534754924446</v>
      </c>
      <c r="AK56" s="449">
        <v>0.1111419804087368</v>
      </c>
      <c r="AL56" s="450">
        <v>0.11497337959069309</v>
      </c>
      <c r="AM56" s="450">
        <v>8.1342545898910545E-2</v>
      </c>
      <c r="AN56" s="450">
        <v>8.2527144891545223E-2</v>
      </c>
      <c r="AO56" s="450">
        <v>9.9715311257771555E-2</v>
      </c>
      <c r="AP56" s="449">
        <v>9.4212097423574059E-2</v>
      </c>
      <c r="AQ56" s="450">
        <v>0.15927216121809962</v>
      </c>
      <c r="AR56" s="450">
        <v>0.12467206790750995</v>
      </c>
      <c r="AS56" s="450">
        <v>0.12153598992720194</v>
      </c>
      <c r="AT56" s="450">
        <v>9.745015606888896E-2</v>
      </c>
      <c r="AU56" s="449">
        <v>0.12543113499430358</v>
      </c>
      <c r="AV56" s="450">
        <v>9.1691502439989581E-2</v>
      </c>
      <c r="AW56" s="450">
        <v>9.9031328063536872E-2</v>
      </c>
      <c r="AX56" s="450">
        <v>8.029504435867918E-2</v>
      </c>
      <c r="AY56" s="450">
        <v>6.4393928005765932E-2</v>
      </c>
      <c r="AZ56" s="449">
        <v>0.11687856721422074</v>
      </c>
      <c r="BA56" s="450">
        <v>5.3417071843857578E-2</v>
      </c>
      <c r="BB56" s="451">
        <v>7.8120513961254412E-2</v>
      </c>
      <c r="BC56" s="451">
        <v>8.658839580054889E-2</v>
      </c>
      <c r="BD56" s="450">
        <v>8.2597964829591586E-2</v>
      </c>
      <c r="BE56" s="449">
        <v>8.2163830646053704E-2</v>
      </c>
      <c r="BF56" s="450">
        <v>-4.6527665263582207E-2</v>
      </c>
    </row>
    <row r="57" spans="1:58" s="66" customFormat="1" ht="13.5" customHeight="1">
      <c r="A57" s="392" t="s">
        <v>268</v>
      </c>
      <c r="B57" s="447"/>
      <c r="C57" s="448" t="s">
        <v>495</v>
      </c>
      <c r="D57" s="448" t="s">
        <v>495</v>
      </c>
      <c r="E57" s="448" t="s">
        <v>495</v>
      </c>
      <c r="F57" s="448" t="s">
        <v>495</v>
      </c>
      <c r="G57" s="449">
        <v>0.45245533596482046</v>
      </c>
      <c r="H57" s="448" t="s">
        <v>495</v>
      </c>
      <c r="I57" s="448" t="s">
        <v>495</v>
      </c>
      <c r="J57" s="448" t="s">
        <v>495</v>
      </c>
      <c r="K57" s="448" t="s">
        <v>495</v>
      </c>
      <c r="L57" s="449">
        <v>0.26300000000000001</v>
      </c>
      <c r="M57" s="450">
        <v>0.52404547740088536</v>
      </c>
      <c r="N57" s="450">
        <v>0.3805311050271809</v>
      </c>
      <c r="O57" s="450">
        <v>0.33210910274319305</v>
      </c>
      <c r="P57" s="450">
        <v>0.28238778982567303</v>
      </c>
      <c r="Q57" s="449">
        <v>0.36699999999999999</v>
      </c>
      <c r="R57" s="450">
        <v>0.17776294507446155</v>
      </c>
      <c r="S57" s="450">
        <v>3.152583909559481E-2</v>
      </c>
      <c r="T57" s="450">
        <v>-2.3761656133096776E-2</v>
      </c>
      <c r="U57" s="450">
        <v>0.2450801549985071</v>
      </c>
      <c r="V57" s="449">
        <v>0.113</v>
      </c>
      <c r="W57" s="450">
        <v>0.10973218483180824</v>
      </c>
      <c r="X57" s="450">
        <v>0.19719105477641108</v>
      </c>
      <c r="Y57" s="450">
        <v>8.3569554683643688E-2</v>
      </c>
      <c r="Z57" s="450">
        <v>5.5480933651729236E-2</v>
      </c>
      <c r="AA57" s="449">
        <v>0.11097739215262359</v>
      </c>
      <c r="AB57" s="450">
        <v>1.2510932370689121E-2</v>
      </c>
      <c r="AC57" s="450">
        <v>-3.205797396670107E-2</v>
      </c>
      <c r="AD57" s="450">
        <v>4.4565444147851352E-2</v>
      </c>
      <c r="AE57" s="450">
        <v>0.10396638505721922</v>
      </c>
      <c r="AF57" s="449">
        <v>3.0850962909350521E-2</v>
      </c>
      <c r="AG57" s="450">
        <v>0.16372674884198246</v>
      </c>
      <c r="AH57" s="450">
        <v>0.17645681311028238</v>
      </c>
      <c r="AI57" s="450">
        <v>0.19388100726575819</v>
      </c>
      <c r="AJ57" s="450">
        <v>9.8174942514487995E-2</v>
      </c>
      <c r="AK57" s="449">
        <v>0.15736376993930623</v>
      </c>
      <c r="AL57" s="450">
        <v>0.17708221673384972</v>
      </c>
      <c r="AM57" s="450">
        <v>9.8348509978797072E-2</v>
      </c>
      <c r="AN57" s="450">
        <v>7.2648013868342742E-2</v>
      </c>
      <c r="AO57" s="450">
        <v>7.8899235789046562E-2</v>
      </c>
      <c r="AP57" s="449">
        <v>0.10522396591267547</v>
      </c>
      <c r="AQ57" s="450">
        <v>9.4233325521601241E-2</v>
      </c>
      <c r="AR57" s="450">
        <v>0.10117649760839464</v>
      </c>
      <c r="AS57" s="450">
        <v>0.17070843317642814</v>
      </c>
      <c r="AT57" s="450">
        <v>0.12783839512054196</v>
      </c>
      <c r="AU57" s="449">
        <v>0.12346980451836975</v>
      </c>
      <c r="AV57" s="450">
        <v>9.8666919417902621E-2</v>
      </c>
      <c r="AW57" s="450">
        <v>9.8731299686411589E-2</v>
      </c>
      <c r="AX57" s="450">
        <v>7.7987219582166922E-2</v>
      </c>
      <c r="AY57" s="450">
        <v>0.12220581580801304</v>
      </c>
      <c r="AZ57" s="449">
        <v>9.89846940921697E-2</v>
      </c>
      <c r="BA57" s="451">
        <v>5.7904645966466273E-2</v>
      </c>
      <c r="BB57" s="451">
        <v>8.776688972767932E-2</v>
      </c>
      <c r="BC57" s="451">
        <v>4.2015265303482652E-2</v>
      </c>
      <c r="BD57" s="450">
        <v>7.7743387998793878E-2</v>
      </c>
      <c r="BE57" s="449">
        <v>6.6235172250022512E-2</v>
      </c>
      <c r="BF57" s="450">
        <v>4.3794748622688173E-2</v>
      </c>
    </row>
    <row r="58" spans="1:58" s="66" customFormat="1" ht="13.5" customHeight="1">
      <c r="A58" s="392" t="s">
        <v>269</v>
      </c>
      <c r="B58" s="447"/>
      <c r="C58" s="448" t="s">
        <v>495</v>
      </c>
      <c r="D58" s="448" t="s">
        <v>495</v>
      </c>
      <c r="E58" s="448" t="s">
        <v>495</v>
      </c>
      <c r="F58" s="448" t="s">
        <v>495</v>
      </c>
      <c r="G58" s="449">
        <v>-0.17119883910393074</v>
      </c>
      <c r="H58" s="448" t="s">
        <v>495</v>
      </c>
      <c r="I58" s="448" t="s">
        <v>495</v>
      </c>
      <c r="J58" s="448" t="s">
        <v>495</v>
      </c>
      <c r="K58" s="448" t="s">
        <v>495</v>
      </c>
      <c r="L58" s="449">
        <v>-6.4000000000000001E-2</v>
      </c>
      <c r="M58" s="450">
        <v>-3.7485719912493387E-3</v>
      </c>
      <c r="N58" s="450">
        <v>-6.918582013150254E-2</v>
      </c>
      <c r="O58" s="450">
        <v>-4.106321770177912E-2</v>
      </c>
      <c r="P58" s="450">
        <v>1.7635341503350999E-2</v>
      </c>
      <c r="Q58" s="449">
        <v>-2.5000000000000001E-2</v>
      </c>
      <c r="R58" s="450">
        <v>-8.2363685930866293E-2</v>
      </c>
      <c r="S58" s="450">
        <v>9.1275099534404269E-2</v>
      </c>
      <c r="T58" s="450">
        <v>-4.8340570362585988E-2</v>
      </c>
      <c r="U58" s="450">
        <v>-0.12100349262881971</v>
      </c>
      <c r="V58" s="449">
        <v>-4.1000000000000002E-2</v>
      </c>
      <c r="W58" s="450">
        <v>-5.3341381254915277E-2</v>
      </c>
      <c r="X58" s="450">
        <v>-0.19758643750250726</v>
      </c>
      <c r="Y58" s="450">
        <v>-8.9338479727853137E-2</v>
      </c>
      <c r="Z58" s="450">
        <v>-9.0637723150258753E-2</v>
      </c>
      <c r="AA58" s="449">
        <v>-0.11104650652643921</v>
      </c>
      <c r="AB58" s="450">
        <v>-6.9006296866512495E-2</v>
      </c>
      <c r="AC58" s="450">
        <v>-3.202507647073749E-2</v>
      </c>
      <c r="AD58" s="450">
        <v>-1.252042362807293E-3</v>
      </c>
      <c r="AE58" s="450">
        <v>-4.8359035290765906E-3</v>
      </c>
      <c r="AF58" s="449">
        <v>-2.7019356824709573E-2</v>
      </c>
      <c r="AG58" s="450">
        <v>-5.2610715279856279E-2</v>
      </c>
      <c r="AH58" s="450">
        <v>-1.8233702808539975E-3</v>
      </c>
      <c r="AI58" s="450">
        <v>3.772152872931045E-2</v>
      </c>
      <c r="AJ58" s="450">
        <v>4.1080012292970203E-2</v>
      </c>
      <c r="AK58" s="449">
        <v>6.7194692155432278E-3</v>
      </c>
      <c r="AL58" s="450">
        <v>0.14576385626392985</v>
      </c>
      <c r="AM58" s="450">
        <v>0.19280752146448976</v>
      </c>
      <c r="AN58" s="450">
        <v>-9.7635146906016601E-4</v>
      </c>
      <c r="AO58" s="450">
        <v>3.2289134535846475E-2</v>
      </c>
      <c r="AP58" s="449">
        <v>8.8737822725093229E-2</v>
      </c>
      <c r="AQ58" s="450">
        <v>8.2507619168433521E-2</v>
      </c>
      <c r="AR58" s="450">
        <v>-3.2308094967610779E-2</v>
      </c>
      <c r="AS58" s="450">
        <v>0.12328194960161154</v>
      </c>
      <c r="AT58" s="450">
        <v>0.11676508849428036</v>
      </c>
      <c r="AU58" s="449">
        <v>6.9852498425526655E-2</v>
      </c>
      <c r="AV58" s="450">
        <v>0.17394339139623027</v>
      </c>
      <c r="AW58" s="450">
        <v>7.1943571767249193E-2</v>
      </c>
      <c r="AX58" s="450">
        <v>6.8832492990736904E-2</v>
      </c>
      <c r="AY58" s="450">
        <v>7.2720474735999963E-2</v>
      </c>
      <c r="AZ58" s="449">
        <v>9.6172820428185313E-2</v>
      </c>
      <c r="BA58" s="451">
        <v>1.2171126207671801E-3</v>
      </c>
      <c r="BB58" s="451">
        <v>0.26366664548252139</v>
      </c>
      <c r="BC58" s="451">
        <v>0.20488502585586965</v>
      </c>
      <c r="BD58" s="450">
        <v>0.22541833402853606</v>
      </c>
      <c r="BE58" s="449">
        <v>0.17074629010271103</v>
      </c>
      <c r="BF58" s="450">
        <v>0</v>
      </c>
    </row>
    <row r="59" spans="1:58" s="66" customFormat="1" ht="13.5" customHeight="1">
      <c r="A59" s="392" t="s">
        <v>270</v>
      </c>
      <c r="B59" s="447"/>
      <c r="C59" s="448" t="s">
        <v>495</v>
      </c>
      <c r="D59" s="448" t="s">
        <v>495</v>
      </c>
      <c r="E59" s="448" t="s">
        <v>495</v>
      </c>
      <c r="F59" s="448" t="s">
        <v>495</v>
      </c>
      <c r="G59" s="449">
        <v>0.27508485358319001</v>
      </c>
      <c r="H59" s="448" t="s">
        <v>495</v>
      </c>
      <c r="I59" s="448" t="s">
        <v>495</v>
      </c>
      <c r="J59" s="448" t="s">
        <v>495</v>
      </c>
      <c r="K59" s="448" t="s">
        <v>495</v>
      </c>
      <c r="L59" s="449">
        <v>0.48</v>
      </c>
      <c r="M59" s="450">
        <v>0.30902391464409273</v>
      </c>
      <c r="N59" s="450">
        <v>0.23696538477872697</v>
      </c>
      <c r="O59" s="450">
        <v>0.24211901866503638</v>
      </c>
      <c r="P59" s="450">
        <v>0.23790874604778933</v>
      </c>
      <c r="Q59" s="449">
        <v>0.253</v>
      </c>
      <c r="R59" s="450">
        <v>0.32566196250889745</v>
      </c>
      <c r="S59" s="450">
        <v>0.16362153113727973</v>
      </c>
      <c r="T59" s="450">
        <v>0.1283079974504211</v>
      </c>
      <c r="U59" s="450">
        <v>5.1824056956688125E-2</v>
      </c>
      <c r="V59" s="449">
        <v>0.155</v>
      </c>
      <c r="W59" s="450">
        <v>1.1450625415071438</v>
      </c>
      <c r="X59" s="450">
        <v>1.3918261552157154</v>
      </c>
      <c r="Y59" s="450">
        <v>1.3496099536707491</v>
      </c>
      <c r="Z59" s="450">
        <v>1.8140899638816168</v>
      </c>
      <c r="AA59" s="449">
        <v>-0.28863555275621333</v>
      </c>
      <c r="AB59" s="450">
        <v>-0.83238596073396443</v>
      </c>
      <c r="AC59" s="450">
        <v>-0.93467512307998346</v>
      </c>
      <c r="AD59" s="450">
        <v>-0.80875291200789889</v>
      </c>
      <c r="AE59" s="450">
        <v>-0.91163954560355431</v>
      </c>
      <c r="AF59" s="449">
        <v>-0.57047737590802683</v>
      </c>
      <c r="AG59" s="450">
        <v>-0.35388290794445176</v>
      </c>
      <c r="AH59" s="450">
        <v>1.4607232435601798</v>
      </c>
      <c r="AI59" s="450">
        <v>-0.4500699011388356</v>
      </c>
      <c r="AJ59" s="450">
        <v>0.25959389485720541</v>
      </c>
      <c r="AK59" s="449">
        <v>-3.6594839542859359E-2</v>
      </c>
      <c r="AL59" s="450">
        <v>0.3812140106271058</v>
      </c>
      <c r="AM59" s="450">
        <v>8.5914936709274192E-2</v>
      </c>
      <c r="AN59" s="450">
        <v>2.1621674921805476</v>
      </c>
      <c r="AO59" s="450">
        <v>1.0003922820515614</v>
      </c>
      <c r="AP59" s="449">
        <v>0.82502293663029103</v>
      </c>
      <c r="AQ59" s="450">
        <v>0.92907574977416907</v>
      </c>
      <c r="AR59" s="450">
        <v>0.70432373677650362</v>
      </c>
      <c r="AS59" s="450">
        <v>-0.19599577740740026</v>
      </c>
      <c r="AT59" s="450">
        <v>-0.3549729445179175</v>
      </c>
      <c r="AU59" s="449">
        <v>0.11558166063090147</v>
      </c>
      <c r="AV59" s="450">
        <v>-0.34726964343769506</v>
      </c>
      <c r="AW59" s="450">
        <v>-0.23885992622000474</v>
      </c>
      <c r="AX59" s="450">
        <v>-0.18964806866593742</v>
      </c>
      <c r="AY59" s="450">
        <v>0.42943485375623358</v>
      </c>
      <c r="AZ59" s="449">
        <v>-0.15448896350344687</v>
      </c>
      <c r="BA59" s="451">
        <v>0.40936355940521563</v>
      </c>
      <c r="BB59" s="451">
        <v>0.14309011442117492</v>
      </c>
      <c r="BC59" s="451">
        <v>0.41095679920347616</v>
      </c>
      <c r="BD59" s="450">
        <v>0.40682720978120313</v>
      </c>
      <c r="BE59" s="449">
        <v>0.33350333498724427</v>
      </c>
      <c r="BF59" s="450">
        <v>0.17273579252758631</v>
      </c>
    </row>
    <row r="60" spans="1:58" s="66" customFormat="1" ht="13.5" customHeight="1">
      <c r="A60" s="337"/>
      <c r="B60" s="335"/>
      <c r="C60" s="413"/>
      <c r="D60" s="413"/>
      <c r="E60" s="413"/>
      <c r="F60" s="413"/>
      <c r="G60" s="414"/>
      <c r="H60" s="413"/>
      <c r="I60" s="413"/>
      <c r="J60" s="413"/>
      <c r="K60" s="413"/>
      <c r="L60" s="414"/>
      <c r="M60" s="413"/>
      <c r="N60" s="413"/>
      <c r="O60" s="413"/>
      <c r="P60" s="413"/>
      <c r="Q60" s="414"/>
      <c r="R60" s="413"/>
      <c r="S60" s="413"/>
      <c r="T60" s="413"/>
      <c r="U60" s="413"/>
      <c r="V60" s="414"/>
      <c r="W60" s="413"/>
      <c r="X60" s="413"/>
      <c r="Y60" s="413"/>
      <c r="Z60" s="413"/>
      <c r="AA60" s="414"/>
      <c r="AB60" s="413"/>
      <c r="AC60" s="413"/>
      <c r="AD60" s="450"/>
      <c r="AE60" s="413"/>
      <c r="AF60" s="414"/>
      <c r="AG60" s="413"/>
      <c r="AH60" s="413"/>
      <c r="AI60" s="413"/>
      <c r="AJ60" s="413"/>
      <c r="AK60" s="414"/>
      <c r="AL60" s="413"/>
      <c r="AM60" s="413"/>
      <c r="AN60" s="413"/>
      <c r="AO60" s="413"/>
      <c r="AP60" s="414"/>
      <c r="AQ60" s="413"/>
      <c r="AR60" s="413"/>
      <c r="AS60" s="413"/>
      <c r="AT60" s="413"/>
      <c r="AU60" s="414"/>
      <c r="AV60" s="413"/>
      <c r="AW60" s="413"/>
      <c r="AX60" s="413"/>
      <c r="AY60" s="413"/>
      <c r="AZ60" s="414"/>
      <c r="BA60" s="413"/>
      <c r="BB60" s="413"/>
      <c r="BC60" s="413"/>
      <c r="BD60" s="413"/>
      <c r="BE60" s="414"/>
      <c r="BF60" s="413"/>
    </row>
    <row r="61" spans="1:58" s="66" customFormat="1" ht="13.5" customHeight="1">
      <c r="A61" s="375" t="s">
        <v>409</v>
      </c>
      <c r="B61" s="174"/>
      <c r="C61" s="411">
        <v>1.275462625057973E-3</v>
      </c>
      <c r="D61" s="411">
        <v>2.0722040802001705E-3</v>
      </c>
      <c r="E61" s="411">
        <v>1.5304188805624404E-3</v>
      </c>
      <c r="F61" s="411">
        <v>3.1333716877804617E-3</v>
      </c>
      <c r="G61" s="412">
        <v>2.025744210521774E-3</v>
      </c>
      <c r="H61" s="411">
        <v>3.6931482357345988E-3</v>
      </c>
      <c r="I61" s="411">
        <v>2.0218760882680847E-2</v>
      </c>
      <c r="J61" s="411">
        <v>9.3388698724793176E-3</v>
      </c>
      <c r="K61" s="411">
        <v>6.2995094871242828E-3</v>
      </c>
      <c r="L61" s="412">
        <v>1.0021256569345452E-2</v>
      </c>
      <c r="M61" s="411">
        <v>2.7757181200813944E-3</v>
      </c>
      <c r="N61" s="411">
        <v>2.6162089170455666E-2</v>
      </c>
      <c r="O61" s="411">
        <v>2.105037596719497E-2</v>
      </c>
      <c r="P61" s="411">
        <v>3.5211549501712139E-2</v>
      </c>
      <c r="Q61" s="412">
        <v>2.2697276216886088E-2</v>
      </c>
      <c r="R61" s="411">
        <v>5.246980309646497E-2</v>
      </c>
      <c r="S61" s="411">
        <v>5.7447170364093039E-2</v>
      </c>
      <c r="T61" s="411">
        <v>4.2638225647776085E-2</v>
      </c>
      <c r="U61" s="411">
        <v>3.4713123946057162E-2</v>
      </c>
      <c r="V61" s="412">
        <v>4.6736697767896913E-2</v>
      </c>
      <c r="W61" s="411">
        <v>4.2285594006950818E-2</v>
      </c>
      <c r="X61" s="411">
        <v>4.3793105535155079E-2</v>
      </c>
      <c r="Y61" s="411">
        <v>3.5844843171518578E-2</v>
      </c>
      <c r="Z61" s="411">
        <v>5.4384867750444266E-2</v>
      </c>
      <c r="AA61" s="412">
        <v>4.3857964806161956E-2</v>
      </c>
      <c r="AB61" s="411">
        <v>4.5682492013954613E-2</v>
      </c>
      <c r="AC61" s="411">
        <v>5.1038396080548394E-2</v>
      </c>
      <c r="AD61" s="411">
        <v>3.956036763047871E-2</v>
      </c>
      <c r="AE61" s="411">
        <v>3.8077949192245011E-2</v>
      </c>
      <c r="AF61" s="412">
        <v>4.3452048180369553E-2</v>
      </c>
      <c r="AG61" s="411">
        <v>3.7907451218530931E-2</v>
      </c>
      <c r="AH61" s="411">
        <v>3.6048481103737547E-2</v>
      </c>
      <c r="AI61" s="411">
        <v>3.172289615960066E-2</v>
      </c>
      <c r="AJ61" s="411">
        <v>3.1399276512918135E-2</v>
      </c>
      <c r="AK61" s="412">
        <v>3.4203792495442559E-2</v>
      </c>
      <c r="AL61" s="411">
        <v>2.9214260517160664E-2</v>
      </c>
      <c r="AM61" s="411">
        <v>2.8095949383775441E-2</v>
      </c>
      <c r="AN61" s="411">
        <v>2.6617410466303618E-2</v>
      </c>
      <c r="AO61" s="411">
        <v>2.4129371189438531E-2</v>
      </c>
      <c r="AP61" s="412">
        <v>2.6999800181691611E-2</v>
      </c>
      <c r="AQ61" s="411">
        <v>2.2928685062338746E-2</v>
      </c>
      <c r="AR61" s="411">
        <v>1.3956701281667396E-2</v>
      </c>
      <c r="AS61" s="411">
        <v>1.6661240422237444E-2</v>
      </c>
      <c r="AT61" s="411">
        <v>1.5176599538047609E-2</v>
      </c>
      <c r="AU61" s="412">
        <v>1.7179486495179232E-2</v>
      </c>
      <c r="AV61" s="452">
        <v>1.3336670763486004E-2</v>
      </c>
      <c r="AW61" s="452">
        <v>1.2576216863042312E-2</v>
      </c>
      <c r="AX61" s="452">
        <v>1.4323613962810134E-2</v>
      </c>
      <c r="AY61" s="452">
        <v>1.1594442311122811E-2</v>
      </c>
      <c r="AZ61" s="412">
        <v>1.2969866980604577E-2</v>
      </c>
      <c r="BA61" s="452">
        <v>1.4041832683807745E-2</v>
      </c>
      <c r="BB61" s="452">
        <v>1.3239818775375334E-2</v>
      </c>
      <c r="BC61" s="452">
        <v>1.424051046441197E-2</v>
      </c>
      <c r="BD61" s="452">
        <v>1.347355621866172E-2</v>
      </c>
      <c r="BE61" s="412">
        <v>1.3751696032686797E-2</v>
      </c>
      <c r="BF61" s="452">
        <v>1.1723617345382721E-2</v>
      </c>
    </row>
    <row r="62" spans="1:58" s="66" customFormat="1" ht="13.5" customHeight="1">
      <c r="A62" s="392"/>
      <c r="B62" s="165"/>
      <c r="C62" s="450"/>
      <c r="D62" s="450"/>
      <c r="E62" s="450"/>
      <c r="F62" s="450"/>
      <c r="G62" s="449"/>
      <c r="H62" s="450"/>
      <c r="I62" s="450"/>
      <c r="J62" s="450"/>
      <c r="K62" s="450"/>
      <c r="L62" s="449"/>
      <c r="M62" s="450"/>
      <c r="N62" s="450"/>
      <c r="O62" s="450"/>
      <c r="P62" s="450"/>
      <c r="Q62" s="449"/>
      <c r="R62" s="450"/>
      <c r="S62" s="450"/>
      <c r="T62" s="450"/>
      <c r="U62" s="450"/>
      <c r="V62" s="449"/>
      <c r="W62" s="450"/>
      <c r="X62" s="450"/>
      <c r="Y62" s="450"/>
      <c r="Z62" s="450"/>
      <c r="AA62" s="449"/>
      <c r="AB62" s="450"/>
      <c r="AC62" s="450"/>
      <c r="AD62" s="450"/>
      <c r="AE62" s="450"/>
      <c r="AF62" s="449"/>
      <c r="AG62" s="450"/>
      <c r="AH62" s="450"/>
      <c r="AI62" s="450"/>
      <c r="AJ62" s="450"/>
      <c r="AK62" s="449"/>
      <c r="AL62" s="450"/>
      <c r="AM62" s="450"/>
      <c r="AN62" s="450"/>
      <c r="AO62" s="450"/>
      <c r="AP62" s="449"/>
      <c r="AQ62" s="450"/>
      <c r="AR62" s="450"/>
      <c r="AS62" s="450"/>
      <c r="AT62" s="450"/>
      <c r="AU62" s="449"/>
      <c r="AV62" s="450"/>
      <c r="AW62" s="450"/>
      <c r="AX62" s="450"/>
      <c r="AY62" s="450"/>
      <c r="AZ62" s="449"/>
      <c r="BA62" s="450"/>
      <c r="BB62" s="450"/>
      <c r="BC62" s="450"/>
      <c r="BD62" s="450"/>
      <c r="BE62" s="449"/>
      <c r="BF62" s="450"/>
    </row>
    <row r="63" spans="1:58" s="66" customFormat="1" ht="13.5" customHeight="1">
      <c r="A63" s="375" t="s">
        <v>271</v>
      </c>
      <c r="B63" s="174"/>
      <c r="C63" s="411">
        <v>0.20845218574716992</v>
      </c>
      <c r="D63" s="411">
        <v>0.24123208896187562</v>
      </c>
      <c r="E63" s="411">
        <v>0.27978215406620932</v>
      </c>
      <c r="F63" s="411">
        <v>0.20220881920160749</v>
      </c>
      <c r="G63" s="412">
        <v>0.23285350283171524</v>
      </c>
      <c r="H63" s="411">
        <v>0.2199629427612913</v>
      </c>
      <c r="I63" s="411">
        <v>0.2451697998487983</v>
      </c>
      <c r="J63" s="411">
        <v>0.25871847939540443</v>
      </c>
      <c r="K63" s="411">
        <v>0.19877125043558874</v>
      </c>
      <c r="L63" s="412">
        <v>0.23128719477831286</v>
      </c>
      <c r="M63" s="411">
        <v>0.21938816675298783</v>
      </c>
      <c r="N63" s="411">
        <v>0.21083862894289646</v>
      </c>
      <c r="O63" s="411">
        <v>0.14721978629933341</v>
      </c>
      <c r="P63" s="411">
        <v>0.15220518494044777</v>
      </c>
      <c r="Q63" s="412">
        <v>0.17728117207093075</v>
      </c>
      <c r="R63" s="411">
        <v>0.21986876639350245</v>
      </c>
      <c r="S63" s="411">
        <v>0.21854289803211219</v>
      </c>
      <c r="T63" s="411">
        <v>0.20488042400127265</v>
      </c>
      <c r="U63" s="411">
        <v>0.19612249027082021</v>
      </c>
      <c r="V63" s="412">
        <v>0.20960072960946602</v>
      </c>
      <c r="W63" s="411">
        <v>0.18593540558466112</v>
      </c>
      <c r="X63" s="411">
        <v>0.19362598319199911</v>
      </c>
      <c r="Y63" s="411">
        <v>0.1717423468123786</v>
      </c>
      <c r="Z63" s="411">
        <v>0.11603123762444549</v>
      </c>
      <c r="AA63" s="412">
        <v>0.16773151394018085</v>
      </c>
      <c r="AB63" s="411">
        <v>0.18226429200387381</v>
      </c>
      <c r="AC63" s="411">
        <v>0.17043197691868506</v>
      </c>
      <c r="AD63" s="411">
        <v>0.21564217074926992</v>
      </c>
      <c r="AE63" s="411">
        <v>0.16342661473476369</v>
      </c>
      <c r="AF63" s="412">
        <v>0.18363711547526185</v>
      </c>
      <c r="AG63" s="411">
        <v>0.16266185064505015</v>
      </c>
      <c r="AH63" s="411">
        <v>0.20512467993203817</v>
      </c>
      <c r="AI63" s="411">
        <v>0.20554314804274587</v>
      </c>
      <c r="AJ63" s="411">
        <v>0.17984966796164262</v>
      </c>
      <c r="AK63" s="412">
        <v>0.18891126268907998</v>
      </c>
      <c r="AL63" s="411">
        <v>0.23958571452249069</v>
      </c>
      <c r="AM63" s="411">
        <v>0.23241461199994443</v>
      </c>
      <c r="AN63" s="411">
        <v>0.25677193601904774</v>
      </c>
      <c r="AO63" s="411">
        <v>0.19252447617030252</v>
      </c>
      <c r="AP63" s="412">
        <v>0.23046875205230161</v>
      </c>
      <c r="AQ63" s="411">
        <v>0.29466049258562788</v>
      </c>
      <c r="AR63" s="411">
        <v>0.25336086406502695</v>
      </c>
      <c r="AS63" s="411">
        <v>0.26547109400176916</v>
      </c>
      <c r="AT63" s="411">
        <v>0.22449489115548404</v>
      </c>
      <c r="AU63" s="412">
        <v>0.25962500838345048</v>
      </c>
      <c r="AV63" s="411">
        <v>0.28462584515815881</v>
      </c>
      <c r="AW63" s="411">
        <v>0.26556815786752513</v>
      </c>
      <c r="AX63" s="411">
        <v>0.26573679703111008</v>
      </c>
      <c r="AY63" s="411">
        <v>0.22200165111191381</v>
      </c>
      <c r="AZ63" s="412">
        <v>0.25957796302149677</v>
      </c>
      <c r="BA63" s="411">
        <v>0.33587932359638323</v>
      </c>
      <c r="BB63" s="411">
        <v>0.29082122886263423</v>
      </c>
      <c r="BC63" s="411">
        <v>0.31583501467431946</v>
      </c>
      <c r="BD63" s="411">
        <v>0.27087746501105836</v>
      </c>
      <c r="BE63" s="412">
        <v>0.30325060603673637</v>
      </c>
      <c r="BF63" s="411">
        <v>0.27445968394244119</v>
      </c>
    </row>
    <row r="64" spans="1:58" ht="13.5" customHeight="1">
      <c r="A64" s="392"/>
      <c r="B64" s="165"/>
      <c r="C64" s="450"/>
      <c r="D64" s="450"/>
      <c r="E64" s="450"/>
      <c r="F64" s="450"/>
      <c r="G64" s="449"/>
      <c r="H64" s="450"/>
      <c r="I64" s="450"/>
      <c r="J64" s="450"/>
      <c r="K64" s="450"/>
      <c r="L64" s="449"/>
      <c r="M64" s="450"/>
      <c r="N64" s="450"/>
      <c r="O64" s="450"/>
      <c r="P64" s="450"/>
      <c r="Q64" s="449"/>
      <c r="R64" s="450"/>
      <c r="S64" s="450"/>
      <c r="T64" s="450"/>
      <c r="U64" s="450"/>
      <c r="V64" s="449"/>
      <c r="W64" s="450"/>
      <c r="X64" s="450"/>
      <c r="Y64" s="450"/>
      <c r="Z64" s="450"/>
      <c r="AA64" s="449"/>
      <c r="AB64" s="450"/>
      <c r="AC64" s="450"/>
      <c r="AD64" s="450"/>
      <c r="AE64" s="450"/>
      <c r="AF64" s="449"/>
      <c r="AG64" s="450"/>
      <c r="AH64" s="450"/>
      <c r="AI64" s="450"/>
      <c r="AJ64" s="450"/>
      <c r="AK64" s="449"/>
      <c r="AL64" s="450"/>
      <c r="AM64" s="450"/>
      <c r="AN64" s="450"/>
      <c r="AO64" s="450"/>
      <c r="AP64" s="449"/>
      <c r="AQ64" s="450"/>
      <c r="AR64" s="450"/>
      <c r="AS64" s="450"/>
      <c r="AT64" s="450"/>
      <c r="AU64" s="449"/>
      <c r="AV64" s="450"/>
      <c r="AW64" s="450"/>
      <c r="AX64" s="450"/>
      <c r="AY64" s="450"/>
      <c r="AZ64" s="449"/>
      <c r="BA64" s="450"/>
      <c r="BB64" s="450"/>
      <c r="BC64" s="450"/>
      <c r="BD64" s="450"/>
      <c r="BE64" s="449"/>
      <c r="BF64" s="450"/>
    </row>
    <row r="65" spans="1:58" ht="13.5" customHeight="1">
      <c r="A65" s="375" t="s">
        <v>284</v>
      </c>
      <c r="B65" s="174"/>
      <c r="C65" s="411">
        <v>3.9927406539161166E-2</v>
      </c>
      <c r="D65" s="411">
        <v>2.3737362925531798E-2</v>
      </c>
      <c r="E65" s="411">
        <v>1.8390057384619633E-2</v>
      </c>
      <c r="F65" s="411">
        <v>2.8837603168117544E-2</v>
      </c>
      <c r="G65" s="412">
        <v>2.7585697519632347E-2</v>
      </c>
      <c r="H65" s="411">
        <v>-1.8332794867124611E-2</v>
      </c>
      <c r="I65" s="411">
        <v>-2.9269361025800734E-2</v>
      </c>
      <c r="J65" s="411">
        <v>-3.4290298171944962E-2</v>
      </c>
      <c r="K65" s="411">
        <v>-3.9649739637302776E-2</v>
      </c>
      <c r="L65" s="412">
        <v>-3.0641144762845633E-2</v>
      </c>
      <c r="M65" s="411">
        <v>-3.129737783885226E-2</v>
      </c>
      <c r="N65" s="411">
        <v>-3.4710702841750048E-2</v>
      </c>
      <c r="O65" s="411">
        <v>1.8782854298709722E-2</v>
      </c>
      <c r="P65" s="411">
        <v>5.2636437767602469E-2</v>
      </c>
      <c r="Q65" s="412">
        <v>6.8484651642231166E-3</v>
      </c>
      <c r="R65" s="411">
        <v>5.1138784359176861E-2</v>
      </c>
      <c r="S65" s="411">
        <v>4.3284795108752272E-2</v>
      </c>
      <c r="T65" s="411">
        <v>3.3560718427684572E-2</v>
      </c>
      <c r="U65" s="411">
        <v>2.9299157136828111E-2</v>
      </c>
      <c r="V65" s="412">
        <v>3.9032924831375104E-2</v>
      </c>
      <c r="W65" s="411">
        <v>3.7081716671297588E-2</v>
      </c>
      <c r="X65" s="411">
        <v>3.1429511837852905E-2</v>
      </c>
      <c r="Y65" s="411">
        <v>3.1873449960687229E-2</v>
      </c>
      <c r="Z65" s="411">
        <v>4.1263533944794865E-2</v>
      </c>
      <c r="AA65" s="412">
        <v>3.5203970782391653E-2</v>
      </c>
      <c r="AB65" s="411">
        <v>9.7097759133110695E-3</v>
      </c>
      <c r="AC65" s="411">
        <v>3.854938582370647E-2</v>
      </c>
      <c r="AD65" s="411">
        <v>3.655010724791434E-2</v>
      </c>
      <c r="AE65" s="411">
        <v>3.4114748383186434E-2</v>
      </c>
      <c r="AF65" s="412">
        <v>3.0101237945053774E-2</v>
      </c>
      <c r="AG65" s="411">
        <v>4.1943239017561855E-2</v>
      </c>
      <c r="AH65" s="411">
        <v>3.1349567466805658E-2</v>
      </c>
      <c r="AI65" s="411">
        <v>3.2179131883762563E-2</v>
      </c>
      <c r="AJ65" s="411">
        <v>2.8406850064489078E-2</v>
      </c>
      <c r="AK65" s="412">
        <v>3.3330340670288658E-2</v>
      </c>
      <c r="AL65" s="411">
        <v>2.7936401146695468E-2</v>
      </c>
      <c r="AM65" s="411">
        <v>2.8632454354827364E-2</v>
      </c>
      <c r="AN65" s="411">
        <v>1.6031414024582569E-2</v>
      </c>
      <c r="AO65" s="411">
        <v>1.2613052942183694E-2</v>
      </c>
      <c r="AP65" s="412">
        <v>2.1219922891702124E-2</v>
      </c>
      <c r="AQ65" s="411">
        <v>2.8785589477556064E-2</v>
      </c>
      <c r="AR65" s="411">
        <v>2.124847752690379E-2</v>
      </c>
      <c r="AS65" s="411">
        <v>1.8122215658579102E-2</v>
      </c>
      <c r="AT65" s="411">
        <v>1.4316660722788272E-2</v>
      </c>
      <c r="AU65" s="412">
        <v>2.0606782968424043E-2</v>
      </c>
      <c r="AV65" s="411">
        <v>1.6415104428268035E-2</v>
      </c>
      <c r="AW65" s="411">
        <v>2.204196011631979E-2</v>
      </c>
      <c r="AX65" s="411">
        <v>1.6421376783010266E-2</v>
      </c>
      <c r="AY65" s="411">
        <v>2.3403544692246672E-2</v>
      </c>
      <c r="AZ65" s="412">
        <v>1.9556157373894659E-2</v>
      </c>
      <c r="BA65" s="411">
        <v>3.5089235313134751E-2</v>
      </c>
      <c r="BB65" s="411">
        <v>3.863468481955163E-2</v>
      </c>
      <c r="BC65" s="411">
        <v>3.6303053214223946E-2</v>
      </c>
      <c r="BD65" s="411">
        <v>7.4720083674659529E-2</v>
      </c>
      <c r="BE65" s="412">
        <v>4.6117945967283802E-2</v>
      </c>
      <c r="BF65" s="411">
        <v>4.0396462990060146E-2</v>
      </c>
    </row>
    <row r="66" spans="1:58" s="66" customFormat="1" ht="13.5" customHeight="1">
      <c r="A66" s="392"/>
      <c r="B66" s="165"/>
      <c r="C66" s="450"/>
      <c r="D66" s="450"/>
      <c r="E66" s="450"/>
      <c r="F66" s="450"/>
      <c r="G66" s="449"/>
      <c r="H66" s="450"/>
      <c r="I66" s="450"/>
      <c r="J66" s="450"/>
      <c r="K66" s="450"/>
      <c r="L66" s="449"/>
      <c r="M66" s="450"/>
      <c r="N66" s="450"/>
      <c r="O66" s="450"/>
      <c r="P66" s="450"/>
      <c r="Q66" s="449"/>
      <c r="R66" s="450"/>
      <c r="S66" s="450"/>
      <c r="T66" s="450"/>
      <c r="U66" s="450"/>
      <c r="V66" s="449"/>
      <c r="W66" s="450"/>
      <c r="X66" s="450"/>
      <c r="Y66" s="450"/>
      <c r="Z66" s="450"/>
      <c r="AA66" s="449"/>
      <c r="AB66" s="450"/>
      <c r="AC66" s="450"/>
      <c r="AD66" s="450"/>
      <c r="AE66" s="450"/>
      <c r="AF66" s="449"/>
      <c r="AG66" s="450"/>
      <c r="AH66" s="450"/>
      <c r="AI66" s="450"/>
      <c r="AJ66" s="450"/>
      <c r="AK66" s="449"/>
      <c r="AL66" s="450"/>
      <c r="AM66" s="450"/>
      <c r="AN66" s="450"/>
      <c r="AO66" s="450"/>
      <c r="AP66" s="449"/>
      <c r="AQ66" s="450"/>
      <c r="AR66" s="450"/>
      <c r="AS66" s="450"/>
      <c r="AT66" s="450"/>
      <c r="AU66" s="449"/>
      <c r="AV66" s="450"/>
      <c r="AW66" s="450"/>
      <c r="AX66" s="450"/>
      <c r="AY66" s="450"/>
      <c r="AZ66" s="449"/>
      <c r="BA66" s="450"/>
      <c r="BB66" s="450"/>
      <c r="BC66" s="450"/>
      <c r="BD66" s="450"/>
      <c r="BE66" s="449"/>
      <c r="BF66" s="450"/>
    </row>
    <row r="67" spans="1:58" ht="13.5" customHeight="1">
      <c r="A67" s="375" t="s">
        <v>410</v>
      </c>
      <c r="B67" s="174"/>
      <c r="C67" s="411">
        <v>0.5532395931502172</v>
      </c>
      <c r="D67" s="411">
        <v>0.47137168771885224</v>
      </c>
      <c r="E67" s="411">
        <v>0.15633192286941658</v>
      </c>
      <c r="F67" s="411">
        <v>0.278090699017909</v>
      </c>
      <c r="G67" s="412">
        <v>0.34240958915779079</v>
      </c>
      <c r="H67" s="411">
        <v>0.42009414657501853</v>
      </c>
      <c r="I67" s="411">
        <v>0.40146753914774208</v>
      </c>
      <c r="J67" s="411">
        <v>0.25560542258527236</v>
      </c>
      <c r="K67" s="411">
        <v>0.28084634028831362</v>
      </c>
      <c r="L67" s="412">
        <v>0.33438778504200384</v>
      </c>
      <c r="M67" s="411">
        <v>0.43492829426121377</v>
      </c>
      <c r="N67" s="411">
        <v>0.35196736356300629</v>
      </c>
      <c r="O67" s="411">
        <v>-0.24992218596722063</v>
      </c>
      <c r="P67" s="411">
        <v>-8.7112466743013095E-2</v>
      </c>
      <c r="Q67" s="412">
        <v>0.24515719201260155</v>
      </c>
      <c r="R67" s="411">
        <v>0.13361351425531245</v>
      </c>
      <c r="S67" s="411">
        <v>0.1931963266887699</v>
      </c>
      <c r="T67" s="411">
        <v>0.38713366891306228</v>
      </c>
      <c r="U67" s="411">
        <v>0.5504433874273954</v>
      </c>
      <c r="V67" s="412">
        <v>0.31626840424387698</v>
      </c>
      <c r="W67" s="411">
        <v>0.29216004174891458</v>
      </c>
      <c r="X67" s="411">
        <v>0.48619382752369139</v>
      </c>
      <c r="Y67" s="411">
        <v>0.47937704712859219</v>
      </c>
      <c r="Z67" s="411">
        <v>1.3019681143740798</v>
      </c>
      <c r="AA67" s="412">
        <v>0.4500311698259854</v>
      </c>
      <c r="AB67" s="411">
        <v>75919.752696217533</v>
      </c>
      <c r="AC67" s="411">
        <v>0.36421439849510057</v>
      </c>
      <c r="AD67" s="411">
        <v>0.40636763898555989</v>
      </c>
      <c r="AE67" s="411">
        <v>0.50949797279547926</v>
      </c>
      <c r="AF67" s="412">
        <v>0.40248457340738897</v>
      </c>
      <c r="AG67" s="411">
        <v>0.44570333396141243</v>
      </c>
      <c r="AH67" s="411">
        <v>0.37351720007063866</v>
      </c>
      <c r="AI67" s="411">
        <v>0.35849155431984225</v>
      </c>
      <c r="AJ67" s="411">
        <v>0.36835175801575104</v>
      </c>
      <c r="AK67" s="412">
        <v>0.37765019555349888</v>
      </c>
      <c r="AL67" s="411">
        <v>0.38493723950361314</v>
      </c>
      <c r="AM67" s="411">
        <v>0.35097973873542115</v>
      </c>
      <c r="AN67" s="411">
        <v>0.32945097172179255</v>
      </c>
      <c r="AO67" s="411">
        <v>-0.32258224633420546</v>
      </c>
      <c r="AP67" s="412">
        <v>0.22293445259510891</v>
      </c>
      <c r="AQ67" s="411">
        <v>0.33810464548849201</v>
      </c>
      <c r="AR67" s="411">
        <v>0.1644666051092111</v>
      </c>
      <c r="AS67" s="411">
        <v>0.25828246519963582</v>
      </c>
      <c r="AT67" s="411">
        <v>0.21825730602595197</v>
      </c>
      <c r="AU67" s="412">
        <v>0.25047951183383216</v>
      </c>
      <c r="AV67" s="411">
        <v>0.2657347742896542</v>
      </c>
      <c r="AW67" s="411">
        <v>0.27617604154904929</v>
      </c>
      <c r="AX67" s="411">
        <v>0.27186535331617639</v>
      </c>
      <c r="AY67" s="411">
        <v>0.23497984335444327</v>
      </c>
      <c r="AZ67" s="412">
        <v>0.26500603020211239</v>
      </c>
      <c r="BA67" s="411">
        <v>0.26986310481833287</v>
      </c>
      <c r="BB67" s="411">
        <v>0.2698633342805401</v>
      </c>
      <c r="BC67" s="411">
        <v>0.2698630999394398</v>
      </c>
      <c r="BD67" s="411">
        <v>0.25482868025602978</v>
      </c>
      <c r="BE67" s="412">
        <v>0.26720860010241165</v>
      </c>
      <c r="BF67" s="411">
        <v>0.26500075469080225</v>
      </c>
    </row>
    <row r="68" spans="1:58" ht="13.5" customHeight="1">
      <c r="A68" s="349" t="s">
        <v>273</v>
      </c>
      <c r="B68" s="335"/>
      <c r="C68" s="413">
        <v>0.33667130348918739</v>
      </c>
      <c r="D68" s="413">
        <v>0.3739587832437864</v>
      </c>
      <c r="E68" s="413">
        <v>0.29555623719669971</v>
      </c>
      <c r="F68" s="413">
        <v>9.0482380127094267E-2</v>
      </c>
      <c r="G68" s="414">
        <v>0.34240958915779079</v>
      </c>
      <c r="H68" s="413">
        <v>0.42009414657501853</v>
      </c>
      <c r="I68" s="413">
        <v>0.40146753914774208</v>
      </c>
      <c r="J68" s="413">
        <v>0.25560542258527236</v>
      </c>
      <c r="K68" s="413">
        <v>0.28084634028831362</v>
      </c>
      <c r="L68" s="414">
        <v>0.33438778504200384</v>
      </c>
      <c r="M68" s="413">
        <v>0.43492829426121377</v>
      </c>
      <c r="N68" s="413">
        <v>0.35196736356300629</v>
      </c>
      <c r="O68" s="413">
        <v>-0.24992218596722063</v>
      </c>
      <c r="P68" s="413">
        <v>-8.7112466743013095E-2</v>
      </c>
      <c r="Q68" s="414">
        <v>0.24515719201260155</v>
      </c>
      <c r="R68" s="413">
        <v>0.13361351425531245</v>
      </c>
      <c r="S68" s="413">
        <v>0.1931963266887699</v>
      </c>
      <c r="T68" s="413">
        <v>0.38713366891306228</v>
      </c>
      <c r="U68" s="413">
        <v>0.5504433874273954</v>
      </c>
      <c r="V68" s="414">
        <v>0.31626840424387698</v>
      </c>
      <c r="W68" s="413">
        <v>0.29216004174891458</v>
      </c>
      <c r="X68" s="413">
        <v>0.48619382752369139</v>
      </c>
      <c r="Y68" s="413">
        <v>0.47937704712859219</v>
      </c>
      <c r="Z68" s="413">
        <v>1.3019681143740798</v>
      </c>
      <c r="AA68" s="414">
        <v>0.4500311698259854</v>
      </c>
      <c r="AB68" s="413">
        <v>75919.752696217533</v>
      </c>
      <c r="AC68" s="413">
        <v>0.36421439849510057</v>
      </c>
      <c r="AD68" s="413">
        <v>0.40636763898555989</v>
      </c>
      <c r="AE68" s="413">
        <v>0.50949797279547926</v>
      </c>
      <c r="AF68" s="414">
        <v>0.40248457340738897</v>
      </c>
      <c r="AG68" s="413">
        <v>0.44570333396141243</v>
      </c>
      <c r="AH68" s="413">
        <v>0.37351720007063866</v>
      </c>
      <c r="AI68" s="413">
        <v>0.35849155431984225</v>
      </c>
      <c r="AJ68" s="413">
        <v>0.36835175801575104</v>
      </c>
      <c r="AK68" s="414">
        <v>0.37765019555349888</v>
      </c>
      <c r="AL68" s="413">
        <v>0.38493723950361314</v>
      </c>
      <c r="AM68" s="413">
        <v>0.35097973873542115</v>
      </c>
      <c r="AN68" s="413">
        <v>0.32945097172179255</v>
      </c>
      <c r="AO68" s="413">
        <v>-0.32258224633420546</v>
      </c>
      <c r="AP68" s="414">
        <v>0.22293445259510891</v>
      </c>
      <c r="AQ68" s="413">
        <v>0.33810464548849201</v>
      </c>
      <c r="AR68" s="413">
        <v>0.1644666051092111</v>
      </c>
      <c r="AS68" s="413">
        <v>0.25828246519963582</v>
      </c>
      <c r="AT68" s="413">
        <v>0.21825730602595197</v>
      </c>
      <c r="AU68" s="414">
        <v>0.25047951183383216</v>
      </c>
      <c r="AV68" s="413">
        <v>0.2657347742896542</v>
      </c>
      <c r="AW68" s="413">
        <v>0.27617604154904929</v>
      </c>
      <c r="AX68" s="413">
        <v>0.27186535331617639</v>
      </c>
      <c r="AY68" s="413">
        <v>0.23497984335444327</v>
      </c>
      <c r="AZ68" s="414">
        <v>0.26500603020211239</v>
      </c>
      <c r="BA68" s="413">
        <v>0.26986310481833287</v>
      </c>
      <c r="BB68" s="413">
        <v>0.2698633342805401</v>
      </c>
      <c r="BC68" s="413">
        <v>0.2698630999394398</v>
      </c>
      <c r="BD68" s="413">
        <v>0.25482868025602978</v>
      </c>
      <c r="BE68" s="414">
        <v>0.26720860010241165</v>
      </c>
      <c r="BF68" s="413">
        <v>0.26500075469080225</v>
      </c>
    </row>
    <row r="69" spans="1:58" s="66" customFormat="1" ht="13.5" customHeight="1">
      <c r="A69" s="337"/>
      <c r="B69" s="335"/>
      <c r="C69" s="413"/>
      <c r="D69" s="413"/>
      <c r="E69" s="413"/>
      <c r="F69" s="413"/>
      <c r="G69" s="414"/>
      <c r="H69" s="413"/>
      <c r="I69" s="413"/>
      <c r="J69" s="413"/>
      <c r="K69" s="413"/>
      <c r="L69" s="414"/>
      <c r="M69" s="413"/>
      <c r="N69" s="413"/>
      <c r="O69" s="413"/>
      <c r="P69" s="413"/>
      <c r="Q69" s="414"/>
      <c r="R69" s="413"/>
      <c r="S69" s="413"/>
      <c r="T69" s="413"/>
      <c r="U69" s="413"/>
      <c r="V69" s="414"/>
      <c r="W69" s="413"/>
      <c r="X69" s="413"/>
      <c r="Y69" s="413"/>
      <c r="Z69" s="413"/>
      <c r="AA69" s="414"/>
      <c r="AB69" s="413"/>
      <c r="AC69" s="413"/>
      <c r="AD69" s="413"/>
      <c r="AE69" s="413"/>
      <c r="AF69" s="414"/>
      <c r="AG69" s="413"/>
      <c r="AH69" s="413"/>
      <c r="AI69" s="413"/>
      <c r="AJ69" s="413"/>
      <c r="AK69" s="414"/>
      <c r="AL69" s="413"/>
      <c r="AM69" s="413"/>
      <c r="AN69" s="413"/>
      <c r="AO69" s="413"/>
      <c r="AP69" s="414"/>
      <c r="AQ69" s="413"/>
      <c r="AR69" s="413"/>
      <c r="AS69" s="413"/>
      <c r="AT69" s="413"/>
      <c r="AU69" s="414"/>
      <c r="AV69" s="413"/>
      <c r="AW69" s="413"/>
      <c r="AX69" s="413"/>
      <c r="AY69" s="413"/>
      <c r="AZ69" s="414"/>
      <c r="BA69" s="413"/>
      <c r="BB69" s="413"/>
      <c r="BC69" s="413"/>
      <c r="BD69" s="413"/>
      <c r="BE69" s="414"/>
      <c r="BF69" s="413"/>
    </row>
    <row r="70" spans="1:58" ht="13.5" customHeight="1">
      <c r="A70" s="375" t="s">
        <v>272</v>
      </c>
      <c r="B70" s="174"/>
      <c r="C70" s="411">
        <v>5.8613179359533037E-2</v>
      </c>
      <c r="D70" s="411">
        <v>9.4352574873698594E-2</v>
      </c>
      <c r="E70" s="411">
        <v>0.18007181511409803</v>
      </c>
      <c r="F70" s="411">
        <v>9.8712384479257204E-2</v>
      </c>
      <c r="G70" s="412">
        <v>0.10852703391864342</v>
      </c>
      <c r="H70" s="411">
        <v>0.11479910633488442</v>
      </c>
      <c r="I70" s="411">
        <v>0.14451927966058062</v>
      </c>
      <c r="J70" s="411">
        <v>0.19164550123832774</v>
      </c>
      <c r="K70" s="411">
        <v>0.1407079402598449</v>
      </c>
      <c r="L70" s="412">
        <v>0.14916135401645411</v>
      </c>
      <c r="M70" s="411">
        <v>0.11888239549434686</v>
      </c>
      <c r="N70" s="411">
        <v>0.13599745988452752</v>
      </c>
      <c r="O70" s="411">
        <v>8.5109523486757072E-2</v>
      </c>
      <c r="P70" s="411">
        <v>3.8541817417438923E-2</v>
      </c>
      <c r="Q70" s="412">
        <v>8.9406161624284247E-2</v>
      </c>
      <c r="R70" s="411">
        <v>9.0184436243724839E-2</v>
      </c>
      <c r="S70" s="411">
        <v>8.6204209324613632E-2</v>
      </c>
      <c r="T70" s="411">
        <v>6.5373761281498077E-2</v>
      </c>
      <c r="U70" s="411">
        <v>9.6783483951562735E-2</v>
      </c>
      <c r="V70" s="412">
        <v>7.0974883229543859E-2</v>
      </c>
      <c r="W70" s="411">
        <v>5.4773272777681216E-2</v>
      </c>
      <c r="X70" s="411">
        <v>5.0943295467855414E-2</v>
      </c>
      <c r="Y70" s="411">
        <v>4.1569959279076606E-2</v>
      </c>
      <c r="Z70" s="411">
        <v>-2.0211602420456948E-3</v>
      </c>
      <c r="AA70" s="412">
        <v>3.6903142840394081E-2</v>
      </c>
      <c r="AB70" s="411">
        <v>6.6025125666657691E-2</v>
      </c>
      <c r="AC70" s="411">
        <v>3.9890083469312616E-2</v>
      </c>
      <c r="AD70" s="411">
        <v>6.8541640374561175E-2</v>
      </c>
      <c r="AE70" s="411">
        <v>2.9322047662580793E-2</v>
      </c>
      <c r="AF70" s="412">
        <v>5.1106079327478349E-2</v>
      </c>
      <c r="AG70" s="411">
        <v>3.0038321230058704E-2</v>
      </c>
      <c r="AH70" s="411">
        <v>6.8577601623909551E-2</v>
      </c>
      <c r="AI70" s="411">
        <v>7.0987886770714326E-2</v>
      </c>
      <c r="AJ70" s="411">
        <v>5.4664168200317872E-2</v>
      </c>
      <c r="AK70" s="412">
        <v>5.6646207908568669E-2</v>
      </c>
      <c r="AL70" s="411">
        <v>8.7925089810280188E-2</v>
      </c>
      <c r="AM70" s="411">
        <v>8.7791296240599073E-2</v>
      </c>
      <c r="AN70" s="411">
        <v>0.11690459833630265</v>
      </c>
      <c r="AO70" s="411">
        <v>0.14311287316210644</v>
      </c>
      <c r="AP70" s="412">
        <v>0.10913023429658569</v>
      </c>
      <c r="AQ70" s="411">
        <v>0.13877283479190339</v>
      </c>
      <c r="AR70" s="411">
        <v>0.14700992694321935</v>
      </c>
      <c r="AS70" s="411">
        <v>0.14061557896905474</v>
      </c>
      <c r="AT70" s="411">
        <v>0.11104990269455896</v>
      </c>
      <c r="AU70" s="412">
        <v>0.13454332219924592</v>
      </c>
      <c r="AV70" s="411">
        <v>0.1476126692486957</v>
      </c>
      <c r="AW70" s="411">
        <v>0.12864419816760894</v>
      </c>
      <c r="AX70" s="411">
        <v>0.13226521282409837</v>
      </c>
      <c r="AY70" s="411">
        <v>8.8863546418762526E-2</v>
      </c>
      <c r="AZ70" s="412">
        <v>0.12444746870861602</v>
      </c>
      <c r="BA70" s="411">
        <v>0.13213491490128401</v>
      </c>
      <c r="BB70" s="411">
        <v>9.9628157738919115E-2</v>
      </c>
      <c r="BC70" s="411">
        <v>0.12050963699502829</v>
      </c>
      <c r="BD70" s="411">
        <v>7.7870867294710294E-2</v>
      </c>
      <c r="BE70" s="412">
        <v>0.10750619376863582</v>
      </c>
      <c r="BF70" s="411">
        <v>8.2247429803664271E-2</v>
      </c>
    </row>
    <row r="71" spans="1:58" ht="13.5" customHeight="1">
      <c r="A71" s="349" t="s">
        <v>278</v>
      </c>
      <c r="B71" s="335"/>
      <c r="C71" s="413">
        <v>8.7026073185546032E-2</v>
      </c>
      <c r="D71" s="413">
        <v>0.11173938172762253</v>
      </c>
      <c r="E71" s="413">
        <v>0.15035589285922624</v>
      </c>
      <c r="F71" s="413">
        <v>0.12436555791900018</v>
      </c>
      <c r="G71" s="414">
        <v>0.11888140936684284</v>
      </c>
      <c r="H71" s="413">
        <v>0.17232818172048414</v>
      </c>
      <c r="I71" s="413">
        <v>0.19823333131724535</v>
      </c>
      <c r="J71" s="413">
        <v>0.21272733341844019</v>
      </c>
      <c r="K71" s="413">
        <v>0.19063979329162542</v>
      </c>
      <c r="L71" s="414">
        <v>0.19413459161707186</v>
      </c>
      <c r="M71" s="413">
        <v>0.16422564426456659</v>
      </c>
      <c r="N71" s="413">
        <v>0.15790825130144712</v>
      </c>
      <c r="O71" s="413">
        <v>6.7670086910676289E-2</v>
      </c>
      <c r="P71" s="413">
        <v>2.884395985276255E-2</v>
      </c>
      <c r="Q71" s="414">
        <v>9.5644015818772729E-2</v>
      </c>
      <c r="R71" s="413">
        <v>0.10344169210783473</v>
      </c>
      <c r="S71" s="413">
        <v>0.1061112577298929</v>
      </c>
      <c r="T71" s="413">
        <v>0.10595869981672799</v>
      </c>
      <c r="U71" s="413">
        <v>0.14975010616461437</v>
      </c>
      <c r="V71" s="414">
        <v>0.10310934337791437</v>
      </c>
      <c r="W71" s="413">
        <v>7.7380871395016676E-2</v>
      </c>
      <c r="X71" s="413">
        <v>9.9151040920493524E-2</v>
      </c>
      <c r="Y71" s="413">
        <v>7.9846574281453642E-2</v>
      </c>
      <c r="Z71" s="413">
        <v>6.6932902708458494E-3</v>
      </c>
      <c r="AA71" s="414">
        <v>6.7100426089088769E-2</v>
      </c>
      <c r="AB71" s="413">
        <v>0.10235334195481918</v>
      </c>
      <c r="AC71" s="413">
        <v>6.2741407441271255E-2</v>
      </c>
      <c r="AD71" s="413">
        <v>0.11546142844610505</v>
      </c>
      <c r="AE71" s="413">
        <v>5.977966661971533E-2</v>
      </c>
      <c r="AF71" s="414">
        <v>8.5530978871818694E-2</v>
      </c>
      <c r="AG71" s="413">
        <v>5.0877043250511247E-2</v>
      </c>
      <c r="AH71" s="413">
        <v>9.6670943488276512E-2</v>
      </c>
      <c r="AI71" s="413">
        <v>0.10056392280266387</v>
      </c>
      <c r="AJ71" s="413">
        <v>7.969905017694448E-2</v>
      </c>
      <c r="AK71" s="414">
        <v>8.2652991347172411E-2</v>
      </c>
      <c r="AL71" s="413">
        <v>0.12647944560007823</v>
      </c>
      <c r="AM71" s="413">
        <v>0.110075899749532</v>
      </c>
      <c r="AN71" s="413">
        <v>0.1498138929969195</v>
      </c>
      <c r="AO71" s="413">
        <v>0.14355036104752392</v>
      </c>
      <c r="AP71" s="414">
        <v>0.13264065698507022</v>
      </c>
      <c r="AQ71" s="413">
        <v>0.17958807032526525</v>
      </c>
      <c r="AR71" s="413">
        <v>0.15435286112070939</v>
      </c>
      <c r="AS71" s="413">
        <v>0.18299844213705627</v>
      </c>
      <c r="AT71" s="413">
        <v>0.14122390475444635</v>
      </c>
      <c r="AU71" s="414">
        <v>0.16477003025347897</v>
      </c>
      <c r="AV71" s="413">
        <v>0.159723334314123</v>
      </c>
      <c r="AW71" s="413">
        <v>0.12726622549026712</v>
      </c>
      <c r="AX71" s="413">
        <v>0.15537600211741107</v>
      </c>
      <c r="AY71" s="413">
        <v>9.7270708323708752E-2</v>
      </c>
      <c r="AZ71" s="414">
        <v>0.13505881284261673</v>
      </c>
      <c r="BA71" s="413">
        <v>0.13484669231940291</v>
      </c>
      <c r="BB71" s="413">
        <v>8.1084557479458225E-2</v>
      </c>
      <c r="BC71" s="413">
        <v>0.13528676456924518</v>
      </c>
      <c r="BD71" s="413">
        <v>8.5105875036028344E-2</v>
      </c>
      <c r="BE71" s="414">
        <v>0.10914623510571834</v>
      </c>
      <c r="BF71" s="413">
        <v>9.1950426531069315E-2</v>
      </c>
    </row>
    <row r="72" spans="1:58" ht="13.5" customHeight="1">
      <c r="A72" s="337"/>
      <c r="B72" s="335"/>
      <c r="C72" s="413"/>
      <c r="D72" s="413"/>
      <c r="E72" s="413"/>
      <c r="F72" s="413"/>
      <c r="G72" s="414"/>
      <c r="H72" s="413"/>
      <c r="I72" s="413"/>
      <c r="J72" s="413"/>
      <c r="K72" s="413"/>
      <c r="L72" s="414"/>
      <c r="M72" s="413"/>
      <c r="N72" s="413"/>
      <c r="O72" s="413"/>
      <c r="P72" s="413"/>
      <c r="Q72" s="414"/>
      <c r="R72" s="413"/>
      <c r="S72" s="413"/>
      <c r="T72" s="413"/>
      <c r="U72" s="413"/>
      <c r="V72" s="414"/>
      <c r="W72" s="413"/>
      <c r="X72" s="413"/>
      <c r="Y72" s="413"/>
      <c r="Z72" s="413"/>
      <c r="AA72" s="414"/>
      <c r="AB72" s="413"/>
      <c r="AC72" s="413"/>
      <c r="AD72" s="413"/>
      <c r="AE72" s="413"/>
      <c r="AF72" s="414"/>
      <c r="AG72" s="413"/>
      <c r="AH72" s="413"/>
      <c r="AI72" s="413"/>
      <c r="AJ72" s="413"/>
      <c r="AK72" s="414"/>
      <c r="AL72" s="413"/>
      <c r="AM72" s="413"/>
      <c r="AN72" s="413"/>
      <c r="AO72" s="413"/>
      <c r="AP72" s="414"/>
      <c r="AQ72" s="413"/>
      <c r="AR72" s="413"/>
      <c r="AS72" s="413"/>
      <c r="AT72" s="413"/>
      <c r="AU72" s="414"/>
      <c r="AV72" s="413"/>
      <c r="AW72" s="413"/>
      <c r="AX72" s="413"/>
      <c r="AY72" s="413"/>
      <c r="AZ72" s="414"/>
      <c r="BA72" s="413"/>
      <c r="BB72" s="413"/>
      <c r="BC72" s="413"/>
      <c r="BD72" s="413"/>
      <c r="BE72" s="414"/>
      <c r="BF72" s="413"/>
    </row>
    <row r="73" spans="1:58" ht="13.5" customHeight="1">
      <c r="A73" s="375" t="s">
        <v>274</v>
      </c>
      <c r="B73" s="174"/>
      <c r="C73" s="453"/>
      <c r="D73" s="453"/>
      <c r="E73" s="453"/>
      <c r="F73" s="453"/>
      <c r="G73" s="454"/>
      <c r="H73" s="453"/>
      <c r="I73" s="453"/>
      <c r="J73" s="453"/>
      <c r="K73" s="453"/>
      <c r="L73" s="454"/>
      <c r="M73" s="453"/>
      <c r="N73" s="453"/>
      <c r="O73" s="453"/>
      <c r="P73" s="453"/>
      <c r="Q73" s="454"/>
      <c r="R73" s="453"/>
      <c r="S73" s="453"/>
      <c r="T73" s="453"/>
      <c r="U73" s="453"/>
      <c r="V73" s="454"/>
      <c r="W73" s="453"/>
      <c r="X73" s="453"/>
      <c r="Y73" s="453"/>
      <c r="Z73" s="453"/>
      <c r="AA73" s="454"/>
      <c r="AB73" s="453"/>
      <c r="AC73" s="453"/>
      <c r="AD73" s="453"/>
      <c r="AE73" s="453"/>
      <c r="AF73" s="454"/>
      <c r="AG73" s="453"/>
      <c r="AH73" s="453"/>
      <c r="AI73" s="453"/>
      <c r="AJ73" s="453"/>
      <c r="AK73" s="454"/>
      <c r="AL73" s="453"/>
      <c r="AM73" s="453"/>
      <c r="AN73" s="453"/>
      <c r="AO73" s="453"/>
      <c r="AP73" s="454"/>
      <c r="AQ73" s="453"/>
      <c r="AR73" s="453"/>
      <c r="AS73" s="453"/>
      <c r="AT73" s="453"/>
      <c r="AU73" s="454"/>
      <c r="AV73" s="453"/>
      <c r="AW73" s="453"/>
      <c r="AX73" s="453"/>
      <c r="AY73" s="453"/>
      <c r="AZ73" s="454"/>
      <c r="BA73" s="453"/>
      <c r="BB73" s="453"/>
      <c r="BC73" s="453"/>
      <c r="BD73" s="453"/>
      <c r="BE73" s="454"/>
      <c r="BF73" s="453"/>
    </row>
    <row r="74" spans="1:58" s="66" customFormat="1" ht="13.5" customHeight="1">
      <c r="A74" s="349" t="s">
        <v>275</v>
      </c>
      <c r="B74" s="335"/>
      <c r="C74" s="455">
        <v>1.6561212399034437</v>
      </c>
      <c r="D74" s="455">
        <v>1.6860098445856488</v>
      </c>
      <c r="E74" s="455">
        <v>1.3331242823924432</v>
      </c>
      <c r="F74" s="455">
        <v>3.8682469295063022</v>
      </c>
      <c r="G74" s="456">
        <v>3.8682469295063022</v>
      </c>
      <c r="H74" s="455">
        <v>5.024296267991339</v>
      </c>
      <c r="I74" s="455">
        <v>5.5333860134334252</v>
      </c>
      <c r="J74" s="455">
        <v>5.3860144225022912</v>
      </c>
      <c r="K74" s="455">
        <v>5.8860401857501392</v>
      </c>
      <c r="L74" s="456">
        <v>5.8860401857501392</v>
      </c>
      <c r="M74" s="455">
        <v>6.2267645020696074</v>
      </c>
      <c r="N74" s="455">
        <v>5.3493887375688862</v>
      </c>
      <c r="O74" s="455">
        <v>1.3179265965332871</v>
      </c>
      <c r="P74" s="455">
        <v>2.2075451342383423</v>
      </c>
      <c r="Q74" s="456">
        <v>2.2075451342383423</v>
      </c>
      <c r="R74" s="455">
        <v>3.0911008271621792</v>
      </c>
      <c r="S74" s="455">
        <v>2.5032852552013396</v>
      </c>
      <c r="T74" s="455">
        <v>2.4671683878693655</v>
      </c>
      <c r="U74" s="455">
        <v>2.7208238925557415</v>
      </c>
      <c r="V74" s="456">
        <v>2.7208238925557415</v>
      </c>
      <c r="W74" s="455">
        <v>4.3806854727102547</v>
      </c>
      <c r="X74" s="455">
        <v>5.4810134177694287</v>
      </c>
      <c r="Y74" s="455">
        <v>5.493566478380683</v>
      </c>
      <c r="Z74" s="455">
        <v>4.0540230945461815</v>
      </c>
      <c r="AA74" s="456">
        <v>4.0540230945461815</v>
      </c>
      <c r="AB74" s="455">
        <v>4.2074040822163781</v>
      </c>
      <c r="AC74" s="455">
        <v>3.823840559536567</v>
      </c>
      <c r="AD74" s="455">
        <v>3.9541714799365577</v>
      </c>
      <c r="AE74" s="455">
        <v>3.8382003991232869</v>
      </c>
      <c r="AF74" s="456">
        <v>3.8382003991232869</v>
      </c>
      <c r="AG74" s="455">
        <v>3.7079588961234169</v>
      </c>
      <c r="AH74" s="455">
        <v>3.9109189678527567</v>
      </c>
      <c r="AI74" s="455">
        <v>3.7614176361806222</v>
      </c>
      <c r="AJ74" s="455">
        <v>2.7108531847186148</v>
      </c>
      <c r="AK74" s="456">
        <v>2.7108531847186148</v>
      </c>
      <c r="AL74" s="455">
        <v>2.9964467802932155</v>
      </c>
      <c r="AM74" s="455">
        <v>3.0689301137786629</v>
      </c>
      <c r="AN74" s="455">
        <v>3.1267047899038829</v>
      </c>
      <c r="AO74" s="455">
        <v>2.2807088288341131</v>
      </c>
      <c r="AP74" s="456">
        <v>2.2807088288341131</v>
      </c>
      <c r="AQ74" s="455">
        <v>1.6687787952704698</v>
      </c>
      <c r="AR74" s="455">
        <v>1.7603975842541224</v>
      </c>
      <c r="AS74" s="455">
        <v>1.8173508940593601</v>
      </c>
      <c r="AT74" s="455">
        <v>1.982391965220895</v>
      </c>
      <c r="AU74" s="456">
        <v>1.982391965220895</v>
      </c>
      <c r="AV74" s="457">
        <v>1.3698801103618707</v>
      </c>
      <c r="AW74" s="457">
        <v>2.3474646189420803</v>
      </c>
      <c r="AX74" s="457">
        <v>2.3023279783860193</v>
      </c>
      <c r="AY74" s="457">
        <v>2.2958296196669954</v>
      </c>
      <c r="AZ74" s="456">
        <v>2.2958296196669954</v>
      </c>
      <c r="BA74" s="457">
        <v>1.4821160461249971</v>
      </c>
      <c r="BB74" s="457">
        <v>1.5146701591640459</v>
      </c>
      <c r="BC74" s="457">
        <v>1.5427240250530834</v>
      </c>
      <c r="BD74" s="457">
        <v>2.046245409597661</v>
      </c>
      <c r="BE74" s="456">
        <v>2.046245409597661</v>
      </c>
      <c r="BF74" s="457">
        <v>1.9433117813217513</v>
      </c>
    </row>
    <row r="75" spans="1:58" ht="13.5" customHeight="1">
      <c r="A75" s="349" t="s">
        <v>276</v>
      </c>
      <c r="B75" s="335"/>
      <c r="C75" s="455">
        <v>0.56007906257839724</v>
      </c>
      <c r="D75" s="455">
        <v>0.59271491987845559</v>
      </c>
      <c r="E75" s="455">
        <v>0.43384502571326572</v>
      </c>
      <c r="F75" s="455">
        <v>2.8370985514257305</v>
      </c>
      <c r="G75" s="456">
        <v>2.8370985514257305</v>
      </c>
      <c r="H75" s="455">
        <v>3.6668195134377788</v>
      </c>
      <c r="I75" s="455">
        <v>4.0084664446576737</v>
      </c>
      <c r="J75" s="455">
        <v>3.8041009840768139</v>
      </c>
      <c r="K75" s="455">
        <v>4.0835800483912177</v>
      </c>
      <c r="L75" s="456">
        <v>4.0835800483912177</v>
      </c>
      <c r="M75" s="455">
        <v>4.1872796682278333</v>
      </c>
      <c r="N75" s="455">
        <v>3.5807753214670299</v>
      </c>
      <c r="O75" s="455">
        <v>0.23152164198329206</v>
      </c>
      <c r="P75" s="455">
        <v>1.2788520996860799</v>
      </c>
      <c r="Q75" s="456">
        <v>1.2788520996860799</v>
      </c>
      <c r="R75" s="455">
        <v>1.1841883500539043</v>
      </c>
      <c r="S75" s="455">
        <v>0.88962146014695009</v>
      </c>
      <c r="T75" s="455">
        <v>0.83593670668893627</v>
      </c>
      <c r="U75" s="455">
        <v>0.74211900305388634</v>
      </c>
      <c r="V75" s="456">
        <v>0.74211900305388634</v>
      </c>
      <c r="W75" s="455">
        <v>2.4572962208755462</v>
      </c>
      <c r="X75" s="455">
        <v>2.932892690154302</v>
      </c>
      <c r="Y75" s="455">
        <v>2.7734171774754515</v>
      </c>
      <c r="Z75" s="455">
        <v>2.0755223949444161</v>
      </c>
      <c r="AA75" s="456">
        <v>2.0755223949444161</v>
      </c>
      <c r="AB75" s="455">
        <v>2.074600955006634</v>
      </c>
      <c r="AC75" s="455">
        <v>1.8374666783618148</v>
      </c>
      <c r="AD75" s="455">
        <v>1.9268779181416011</v>
      </c>
      <c r="AE75" s="455">
        <v>1.9061117167959982</v>
      </c>
      <c r="AF75" s="456">
        <v>1.9061117167959982</v>
      </c>
      <c r="AG75" s="455">
        <v>1.6361097215045948</v>
      </c>
      <c r="AH75" s="455">
        <v>1.9096286984125059</v>
      </c>
      <c r="AI75" s="455">
        <v>2.0637187200074907</v>
      </c>
      <c r="AJ75" s="455">
        <v>1.2327934692332334</v>
      </c>
      <c r="AK75" s="456">
        <v>1.2327934692332334</v>
      </c>
      <c r="AL75" s="455">
        <v>1.3376777972465632</v>
      </c>
      <c r="AM75" s="455">
        <v>1.4619521725476234</v>
      </c>
      <c r="AN75" s="455">
        <v>1.4971014228175517</v>
      </c>
      <c r="AO75" s="455">
        <v>0.76697899712108553</v>
      </c>
      <c r="AP75" s="456">
        <v>0.76697899712108553</v>
      </c>
      <c r="AQ75" s="455">
        <v>0.46101958150079364</v>
      </c>
      <c r="AR75" s="455">
        <v>0.46552725064338313</v>
      </c>
      <c r="AS75" s="455">
        <v>0.5341920944271723</v>
      </c>
      <c r="AT75" s="455">
        <v>0.52811757303218188</v>
      </c>
      <c r="AU75" s="456">
        <v>0.52811757303218188</v>
      </c>
      <c r="AV75" s="455">
        <v>0.23289187568063122</v>
      </c>
      <c r="AW75" s="455">
        <v>0.3410490882101837</v>
      </c>
      <c r="AX75" s="455">
        <v>0.19240423179699215</v>
      </c>
      <c r="AY75" s="455">
        <v>8.8412111903588442E-2</v>
      </c>
      <c r="AZ75" s="456">
        <v>8.8412111903588442E-2</v>
      </c>
      <c r="BA75" s="455">
        <v>6.8829340833845721E-3</v>
      </c>
      <c r="BB75" s="455">
        <v>1.3019759642311383E-2</v>
      </c>
      <c r="BC75" s="455">
        <v>8.5308149834923512E-3</v>
      </c>
      <c r="BD75" s="455">
        <v>1.2353088784947812E-2</v>
      </c>
      <c r="BE75" s="456">
        <v>1.2353088784947812E-2</v>
      </c>
      <c r="BF75" s="455">
        <v>2.6734377255049624E-2</v>
      </c>
    </row>
    <row r="76" spans="1:58" ht="13.5" customHeight="1">
      <c r="A76" s="349" t="s">
        <v>277</v>
      </c>
      <c r="B76" s="335"/>
      <c r="C76" s="455">
        <v>0.75627551422848283</v>
      </c>
      <c r="D76" s="455">
        <v>0.78905865094632388</v>
      </c>
      <c r="E76" s="455">
        <v>0.74218927369630161</v>
      </c>
      <c r="F76" s="455">
        <v>1.889333160738514</v>
      </c>
      <c r="G76" s="456">
        <v>1.889333160738514</v>
      </c>
      <c r="H76" s="455">
        <v>2.2727372442427876</v>
      </c>
      <c r="I76" s="455">
        <v>2.4114921948336403</v>
      </c>
      <c r="J76" s="455">
        <v>2.4632459772750068</v>
      </c>
      <c r="K76" s="455">
        <v>2.606157444723658</v>
      </c>
      <c r="L76" s="456">
        <v>2.606157444723658</v>
      </c>
      <c r="M76" s="455">
        <v>2.6581813459348602</v>
      </c>
      <c r="N76" s="455">
        <v>2.1621591686644384</v>
      </c>
      <c r="O76" s="455">
        <v>0.79025340870412519</v>
      </c>
      <c r="P76" s="455">
        <v>0.78561937629332856</v>
      </c>
      <c r="Q76" s="456">
        <v>0.78561937629332856</v>
      </c>
      <c r="R76" s="455">
        <v>0.74335898034329306</v>
      </c>
      <c r="S76" s="455">
        <v>0.75858248986625887</v>
      </c>
      <c r="T76" s="455">
        <v>0.77292449695541476</v>
      </c>
      <c r="U76" s="455">
        <v>0.75982198128168443</v>
      </c>
      <c r="V76" s="456">
        <v>0.75982198128168443</v>
      </c>
      <c r="W76" s="455">
        <v>0.84827300296056551</v>
      </c>
      <c r="X76" s="455">
        <v>0.86071965069366196</v>
      </c>
      <c r="Y76" s="455">
        <v>0.84406326067599124</v>
      </c>
      <c r="Z76" s="455">
        <v>0.7978062378213745</v>
      </c>
      <c r="AA76" s="456">
        <v>0.7978062378213745</v>
      </c>
      <c r="AB76" s="455">
        <v>0.81367581055876814</v>
      </c>
      <c r="AC76" s="455">
        <v>0.76891455581407187</v>
      </c>
      <c r="AD76" s="455">
        <v>0.79499618445437703</v>
      </c>
      <c r="AE76" s="455">
        <v>0.7397073809692547</v>
      </c>
      <c r="AF76" s="456">
        <v>0.7397073809692547</v>
      </c>
      <c r="AG76" s="455">
        <v>0.76232337813499262</v>
      </c>
      <c r="AH76" s="455">
        <v>0.7869723025586991</v>
      </c>
      <c r="AI76" s="455">
        <v>0.81632214340524489</v>
      </c>
      <c r="AJ76" s="455">
        <v>0.80039790609069217</v>
      </c>
      <c r="AK76" s="456">
        <v>0.80039790609069217</v>
      </c>
      <c r="AL76" s="455">
        <v>0.8368066752573895</v>
      </c>
      <c r="AM76" s="455">
        <v>0.86235895199485235</v>
      </c>
      <c r="AN76" s="455">
        <v>0.88639523769185213</v>
      </c>
      <c r="AO76" s="455">
        <v>0.68221781585543795</v>
      </c>
      <c r="AP76" s="456">
        <v>0.68221781585543795</v>
      </c>
      <c r="AQ76" s="455">
        <v>0.67804423344809206</v>
      </c>
      <c r="AR76" s="455">
        <v>0.72606904490917379</v>
      </c>
      <c r="AS76" s="455">
        <v>0.7328070423828561</v>
      </c>
      <c r="AT76" s="455">
        <v>0.73418557275110574</v>
      </c>
      <c r="AU76" s="456">
        <v>0.73418557275110574</v>
      </c>
      <c r="AV76" s="455">
        <v>0.64286502405202939</v>
      </c>
      <c r="AW76" s="455">
        <v>0.73124409581659189</v>
      </c>
      <c r="AX76" s="455">
        <v>0.73081107054954175</v>
      </c>
      <c r="AY76" s="455">
        <v>0.68792903532527916</v>
      </c>
      <c r="AZ76" s="456">
        <v>0.68792903532527916</v>
      </c>
      <c r="BA76" s="455">
        <v>0.45085547974128076</v>
      </c>
      <c r="BB76" s="455">
        <v>0.38804842869463135</v>
      </c>
      <c r="BC76" s="455">
        <v>0.42126853482627236</v>
      </c>
      <c r="BD76" s="455">
        <v>0.4925435725963449</v>
      </c>
      <c r="BE76" s="456">
        <v>0.4925435725963449</v>
      </c>
      <c r="BF76" s="455">
        <v>0.44405356579658239</v>
      </c>
    </row>
    <row r="77" spans="1:58" ht="13.5" customHeight="1">
      <c r="A77" s="337"/>
      <c r="B77" s="335"/>
      <c r="C77" s="413"/>
      <c r="D77" s="413"/>
      <c r="E77" s="413"/>
      <c r="F77" s="413"/>
      <c r="G77" s="414"/>
      <c r="H77" s="413"/>
      <c r="I77" s="413"/>
      <c r="J77" s="413"/>
      <c r="K77" s="413"/>
      <c r="L77" s="414"/>
      <c r="M77" s="413"/>
      <c r="N77" s="413"/>
      <c r="O77" s="413"/>
      <c r="P77" s="413"/>
      <c r="Q77" s="414"/>
      <c r="R77" s="413"/>
      <c r="S77" s="413"/>
      <c r="T77" s="413"/>
      <c r="U77" s="413"/>
      <c r="V77" s="414"/>
      <c r="W77" s="413"/>
      <c r="X77" s="413"/>
      <c r="Y77" s="413"/>
      <c r="Z77" s="413"/>
      <c r="AA77" s="414"/>
      <c r="AB77" s="413"/>
      <c r="AC77" s="413"/>
      <c r="AD77" s="413"/>
      <c r="AE77" s="413"/>
      <c r="AF77" s="414"/>
      <c r="AG77" s="413"/>
      <c r="AH77" s="413"/>
      <c r="AI77" s="413"/>
      <c r="AJ77" s="413"/>
      <c r="AK77" s="414"/>
      <c r="AL77" s="413"/>
      <c r="AM77" s="413"/>
      <c r="AN77" s="413"/>
      <c r="AO77" s="413"/>
      <c r="AP77" s="414"/>
      <c r="AQ77" s="413"/>
      <c r="AR77" s="413"/>
      <c r="AS77" s="413"/>
      <c r="AT77" s="413"/>
      <c r="AU77" s="414"/>
      <c r="AV77" s="413"/>
      <c r="AW77" s="413"/>
      <c r="AX77" s="413"/>
      <c r="AY77" s="413"/>
      <c r="AZ77" s="414"/>
      <c r="BA77" s="413"/>
      <c r="BB77" s="413"/>
      <c r="BC77" s="413"/>
      <c r="BD77" s="413"/>
      <c r="BE77" s="414"/>
      <c r="BF77" s="413"/>
    </row>
    <row r="78" spans="1:58" ht="13.5" customHeight="1">
      <c r="A78" s="375" t="s">
        <v>320</v>
      </c>
      <c r="B78" s="165"/>
      <c r="C78" s="450"/>
      <c r="D78" s="450"/>
      <c r="E78" s="450"/>
      <c r="F78" s="450"/>
      <c r="G78" s="449"/>
      <c r="H78" s="450"/>
      <c r="I78" s="450"/>
      <c r="J78" s="450"/>
      <c r="K78" s="450"/>
      <c r="L78" s="449"/>
      <c r="M78" s="450"/>
      <c r="N78" s="450"/>
      <c r="O78" s="450"/>
      <c r="P78" s="450"/>
      <c r="Q78" s="449"/>
      <c r="R78" s="450"/>
      <c r="S78" s="450"/>
      <c r="T78" s="450"/>
      <c r="U78" s="450"/>
      <c r="V78" s="449"/>
      <c r="W78" s="450"/>
      <c r="X78" s="450"/>
      <c r="Y78" s="450"/>
      <c r="Z78" s="450"/>
      <c r="AA78" s="449"/>
      <c r="AB78" s="450"/>
      <c r="AC78" s="450"/>
      <c r="AD78" s="450"/>
      <c r="AE78" s="450"/>
      <c r="AF78" s="449"/>
      <c r="AG78" s="450"/>
      <c r="AH78" s="450"/>
      <c r="AI78" s="450"/>
      <c r="AJ78" s="450"/>
      <c r="AK78" s="449"/>
      <c r="AL78" s="450"/>
      <c r="AM78" s="450"/>
      <c r="AN78" s="450"/>
      <c r="AO78" s="450"/>
      <c r="AP78" s="449"/>
      <c r="AQ78" s="450"/>
      <c r="AR78" s="450"/>
      <c r="AS78" s="450"/>
      <c r="AT78" s="450"/>
      <c r="AU78" s="449"/>
      <c r="AV78" s="450"/>
      <c r="AW78" s="450"/>
      <c r="AX78" s="450"/>
      <c r="AY78" s="450"/>
      <c r="AZ78" s="449"/>
      <c r="BA78" s="450"/>
      <c r="BB78" s="450"/>
      <c r="BC78" s="450"/>
      <c r="BD78" s="450"/>
      <c r="BE78" s="449"/>
      <c r="BF78" s="450"/>
    </row>
    <row r="79" spans="1:58" s="73" customFormat="1" ht="13.5" customHeight="1" outlineLevel="1">
      <c r="A79" s="349" t="s">
        <v>321</v>
      </c>
      <c r="B79" s="335"/>
      <c r="C79" s="416" t="s">
        <v>495</v>
      </c>
      <c r="D79" s="416" t="s">
        <v>495</v>
      </c>
      <c r="E79" s="416" t="s">
        <v>495</v>
      </c>
      <c r="F79" s="416" t="s">
        <v>495</v>
      </c>
      <c r="G79" s="456" t="s">
        <v>495</v>
      </c>
      <c r="H79" s="413">
        <v>0.32981199045695597</v>
      </c>
      <c r="I79" s="413">
        <v>0.35394206707719111</v>
      </c>
      <c r="J79" s="413">
        <v>0.39726420730616047</v>
      </c>
      <c r="K79" s="413">
        <v>0.15427466996307254</v>
      </c>
      <c r="L79" s="414">
        <v>0.15427466996307254</v>
      </c>
      <c r="M79" s="413">
        <v>0.20839908964287987</v>
      </c>
      <c r="N79" s="413">
        <v>0.20810334663190927</v>
      </c>
      <c r="O79" s="413">
        <v>0.12810420304608047</v>
      </c>
      <c r="P79" s="413">
        <v>0.10148253615382444</v>
      </c>
      <c r="Q79" s="414">
        <v>0.10148253615382444</v>
      </c>
      <c r="R79" s="413">
        <v>7.9732457154736439E-2</v>
      </c>
      <c r="S79" s="413">
        <v>7.8640384909586539E-2</v>
      </c>
      <c r="T79" s="413">
        <v>7.6088126420590083E-2</v>
      </c>
      <c r="U79" s="413">
        <v>9.1300193758677609E-2</v>
      </c>
      <c r="V79" s="414">
        <v>9.1300193758677609E-2</v>
      </c>
      <c r="W79" s="413">
        <v>6.9710561782047598E-2</v>
      </c>
      <c r="X79" s="413">
        <v>6.260965549661035E-2</v>
      </c>
      <c r="Y79" s="413">
        <v>5.7009249985844258E-2</v>
      </c>
      <c r="Z79" s="413">
        <v>3.5630565222162298E-2</v>
      </c>
      <c r="AA79" s="414">
        <v>3.5630565222162298E-2</v>
      </c>
      <c r="AB79" s="413">
        <v>3.8702505242560935E-2</v>
      </c>
      <c r="AC79" s="413">
        <v>3.4788624356116196E-2</v>
      </c>
      <c r="AD79" s="413">
        <v>4.2916381437152387E-2</v>
      </c>
      <c r="AE79" s="413">
        <v>5.2607068772560883E-2</v>
      </c>
      <c r="AF79" s="414">
        <v>5.2607068772560883E-2</v>
      </c>
      <c r="AG79" s="413">
        <v>4.4271592688899568E-2</v>
      </c>
      <c r="AH79" s="413">
        <v>5.5249407619929809E-2</v>
      </c>
      <c r="AI79" s="413">
        <v>5.6815312524163719E-2</v>
      </c>
      <c r="AJ79" s="413">
        <v>6.6498673013832887E-2</v>
      </c>
      <c r="AK79" s="414">
        <v>6.6498673013832652E-2</v>
      </c>
      <c r="AL79" s="413">
        <v>8.4305153730310847E-2</v>
      </c>
      <c r="AM79" s="413">
        <v>9.0616667450490407E-2</v>
      </c>
      <c r="AN79" s="413">
        <v>0.14219228112659327</v>
      </c>
      <c r="AO79" s="413">
        <v>0.18174577662691041</v>
      </c>
      <c r="AP79" s="414">
        <v>0.14336417204888127</v>
      </c>
      <c r="AQ79" s="413">
        <v>0.16353467236146763</v>
      </c>
      <c r="AR79" s="413">
        <v>0.18175756655612194</v>
      </c>
      <c r="AS79" s="413">
        <v>0.19205912598453181</v>
      </c>
      <c r="AT79" s="413">
        <v>0.19777491471794981</v>
      </c>
      <c r="AU79" s="414">
        <v>0.19777491486848056</v>
      </c>
      <c r="AV79" s="413">
        <v>0.21305522394755019</v>
      </c>
      <c r="AW79" s="413">
        <v>0.20039426468906713</v>
      </c>
      <c r="AX79" s="413">
        <v>0.1986442051018929</v>
      </c>
      <c r="AY79" s="413">
        <v>0.1918626451839513</v>
      </c>
      <c r="AZ79" s="414">
        <v>0.1918626451839513</v>
      </c>
      <c r="BA79" s="413">
        <v>0.20296656160780294</v>
      </c>
      <c r="BB79" s="413">
        <v>0.18495611108643212</v>
      </c>
      <c r="BC79" s="413">
        <v>0.18152320939132541</v>
      </c>
      <c r="BD79" s="413">
        <v>0.1780123320886253</v>
      </c>
      <c r="BE79" s="414">
        <v>0.1780123320886253</v>
      </c>
      <c r="BF79" s="413">
        <v>0.31166172415074272</v>
      </c>
    </row>
    <row r="80" spans="1:58" s="73" customFormat="1" ht="13.5" customHeight="1" outlineLevel="1">
      <c r="A80" s="349" t="s">
        <v>594</v>
      </c>
      <c r="B80" s="335"/>
      <c r="C80" s="416" t="s">
        <v>495</v>
      </c>
      <c r="D80" s="416" t="s">
        <v>495</v>
      </c>
      <c r="E80" s="416" t="s">
        <v>495</v>
      </c>
      <c r="F80" s="416" t="s">
        <v>495</v>
      </c>
      <c r="G80" s="456" t="s">
        <v>495</v>
      </c>
      <c r="H80" s="413">
        <v>0.21459959235027351</v>
      </c>
      <c r="I80" s="413">
        <v>0.21924729198727563</v>
      </c>
      <c r="J80" s="413">
        <v>0.22020709849419409</v>
      </c>
      <c r="K80" s="413">
        <v>0.19873973644618631</v>
      </c>
      <c r="L80" s="414">
        <v>0.19873973644618631</v>
      </c>
      <c r="M80" s="413">
        <v>0.19327143469489036</v>
      </c>
      <c r="N80" s="413">
        <v>0.18089811432740696</v>
      </c>
      <c r="O80" s="413">
        <v>7.8351787109982432E-2</v>
      </c>
      <c r="P80" s="413">
        <v>8.89025940507088E-2</v>
      </c>
      <c r="Q80" s="414">
        <v>8.89025940507088E-2</v>
      </c>
      <c r="R80" s="413">
        <v>9.1283484487242592E-2</v>
      </c>
      <c r="S80" s="413">
        <v>8.0330273232074603E-2</v>
      </c>
      <c r="T80" s="413">
        <v>6.5430973985078661E-2</v>
      </c>
      <c r="U80" s="413">
        <v>7.8027775926804183E-2</v>
      </c>
      <c r="V80" s="414">
        <v>7.8027775926804183E-2</v>
      </c>
      <c r="W80" s="413">
        <v>8.2724865356643432E-2</v>
      </c>
      <c r="X80" s="413">
        <v>7.1348625029043128E-2</v>
      </c>
      <c r="Y80" s="413">
        <v>6.1376728635327227E-2</v>
      </c>
      <c r="Z80" s="413">
        <v>5.206509323061715E-2</v>
      </c>
      <c r="AA80" s="414">
        <v>5.206509323061715E-2</v>
      </c>
      <c r="AB80" s="413">
        <v>5.7641298078501178E-2</v>
      </c>
      <c r="AC80" s="413">
        <v>5.2492910125614592E-2</v>
      </c>
      <c r="AD80" s="413">
        <v>5.2889950614889339E-2</v>
      </c>
      <c r="AE80" s="413">
        <v>5.9734995148525184E-2</v>
      </c>
      <c r="AF80" s="414">
        <v>5.9734995148525184E-2</v>
      </c>
      <c r="AG80" s="413">
        <v>5.8290908645328418E-2</v>
      </c>
      <c r="AH80" s="413">
        <v>6.7516038079251231E-2</v>
      </c>
      <c r="AI80" s="413">
        <v>6.9273358390987E-2</v>
      </c>
      <c r="AJ80" s="413">
        <v>7.4912052307228874E-2</v>
      </c>
      <c r="AK80" s="414">
        <v>7.4912052307228874E-2</v>
      </c>
      <c r="AL80" s="413">
        <v>8.7801269650362071E-2</v>
      </c>
      <c r="AM80" s="413">
        <v>9.6006186566782656E-2</v>
      </c>
      <c r="AN80" s="413">
        <v>0.10929204785758957</v>
      </c>
      <c r="AO80" s="413">
        <v>0.11193495993152329</v>
      </c>
      <c r="AP80" s="414">
        <v>0.11193495993152329</v>
      </c>
      <c r="AQ80" s="413">
        <v>0.12711677740656216</v>
      </c>
      <c r="AR80" s="413">
        <v>0.13905976112844515</v>
      </c>
      <c r="AS80" s="413">
        <v>0.14906477872532103</v>
      </c>
      <c r="AT80" s="413">
        <v>0.15453914116319961</v>
      </c>
      <c r="AU80" s="414">
        <v>0.15453914116319961</v>
      </c>
      <c r="AV80" s="413">
        <v>0.15464250508966856</v>
      </c>
      <c r="AW80" s="413">
        <v>0.15300986454129534</v>
      </c>
      <c r="AX80" s="413">
        <v>0.15395468419266833</v>
      </c>
      <c r="AY80" s="413">
        <v>0.15266748333332064</v>
      </c>
      <c r="AZ80" s="414">
        <v>0.15266748333332064</v>
      </c>
      <c r="BA80" s="413">
        <v>0.158471029380991</v>
      </c>
      <c r="BB80" s="413">
        <v>0.13575877414163975</v>
      </c>
      <c r="BC80" s="413">
        <v>0.14068445066685897</v>
      </c>
      <c r="BD80" s="413">
        <v>0.14089794448369516</v>
      </c>
      <c r="BE80" s="414">
        <v>0.14337790419716173</v>
      </c>
      <c r="BF80" s="413">
        <v>0.13116171621259337</v>
      </c>
    </row>
    <row r="81" spans="1:58" s="73" customFormat="1" ht="13.5" customHeight="1" outlineLevel="1">
      <c r="A81" s="349" t="s">
        <v>595</v>
      </c>
      <c r="B81" s="335"/>
      <c r="C81" s="416" t="s">
        <v>495</v>
      </c>
      <c r="D81" s="416" t="s">
        <v>495</v>
      </c>
      <c r="E81" s="416" t="s">
        <v>495</v>
      </c>
      <c r="F81" s="416" t="s">
        <v>495</v>
      </c>
      <c r="G81" s="456" t="s">
        <v>495</v>
      </c>
      <c r="H81" s="416" t="s">
        <v>495</v>
      </c>
      <c r="I81" s="416" t="s">
        <v>495</v>
      </c>
      <c r="J81" s="416" t="s">
        <v>495</v>
      </c>
      <c r="K81" s="416" t="s">
        <v>495</v>
      </c>
      <c r="L81" s="414" t="s">
        <v>495</v>
      </c>
      <c r="M81" s="416" t="s">
        <v>495</v>
      </c>
      <c r="N81" s="416" t="s">
        <v>495</v>
      </c>
      <c r="O81" s="413">
        <v>0.10387119976750313</v>
      </c>
      <c r="P81" s="413">
        <v>0.36091658967991652</v>
      </c>
      <c r="Q81" s="414">
        <v>0.36091658967991652</v>
      </c>
      <c r="R81" s="413">
        <v>0.3115712072667004</v>
      </c>
      <c r="S81" s="413">
        <v>0.19746763508847268</v>
      </c>
      <c r="T81" s="413">
        <v>0.11161126092713905</v>
      </c>
      <c r="U81" s="413">
        <v>0.27798341489437101</v>
      </c>
      <c r="V81" s="414">
        <v>0.27798341489437101</v>
      </c>
      <c r="W81" s="413">
        <v>0.41706299074085434</v>
      </c>
      <c r="X81" s="413">
        <v>0.23142532487756179</v>
      </c>
      <c r="Y81" s="413">
        <v>0.159759852518189</v>
      </c>
      <c r="Z81" s="413">
        <v>0.13408351923837578</v>
      </c>
      <c r="AA81" s="414">
        <v>0.13408351923837578</v>
      </c>
      <c r="AB81" s="413">
        <v>0.18188231201426697</v>
      </c>
      <c r="AC81" s="413">
        <v>0.16601287664953349</v>
      </c>
      <c r="AD81" s="413">
        <v>0.13593366643106219</v>
      </c>
      <c r="AE81" s="413">
        <v>0.15532563527269724</v>
      </c>
      <c r="AF81" s="414">
        <v>0.15532563527269724</v>
      </c>
      <c r="AG81" s="413">
        <v>0.14748519573687777</v>
      </c>
      <c r="AH81" s="413">
        <v>0.17619958104187602</v>
      </c>
      <c r="AI81" s="413">
        <v>0.18667963643985774</v>
      </c>
      <c r="AJ81" s="413">
        <v>0.20424300135847154</v>
      </c>
      <c r="AK81" s="414">
        <v>0.20424300135847154</v>
      </c>
      <c r="AL81" s="413">
        <v>0.23460700872101969</v>
      </c>
      <c r="AM81" s="413">
        <v>0.26791981259474895</v>
      </c>
      <c r="AN81" s="413">
        <v>0.31855125581931265</v>
      </c>
      <c r="AO81" s="413">
        <v>0.32467011423109565</v>
      </c>
      <c r="AP81" s="414">
        <v>0.32467011423109565</v>
      </c>
      <c r="AQ81" s="413">
        <v>0.35596605641975343</v>
      </c>
      <c r="AR81" s="413">
        <v>0.39797205349887088</v>
      </c>
      <c r="AS81" s="413">
        <v>0.43640694344126041</v>
      </c>
      <c r="AT81" s="413">
        <v>0.43832795484883386</v>
      </c>
      <c r="AU81" s="414">
        <v>0.43832795484883386</v>
      </c>
      <c r="AV81" s="413">
        <v>0.43597217566933705</v>
      </c>
      <c r="AW81" s="419">
        <v>0.41928456617802812</v>
      </c>
      <c r="AX81" s="413">
        <v>0.41262053274524085</v>
      </c>
      <c r="AY81" s="413">
        <v>0.41168410146144524</v>
      </c>
      <c r="AZ81" s="414">
        <v>0.41168410146144513</v>
      </c>
      <c r="BA81" s="413">
        <v>0.45342288914002277</v>
      </c>
      <c r="BB81" s="419">
        <v>0.36020475007020802</v>
      </c>
      <c r="BC81" s="419">
        <v>0.38309326055471188</v>
      </c>
      <c r="BD81" s="413">
        <v>0.39533647941294825</v>
      </c>
      <c r="BE81" s="414">
        <v>0.41550142959504127</v>
      </c>
      <c r="BF81" s="413">
        <v>0.40951435994279012</v>
      </c>
    </row>
    <row r="82" spans="1:58" s="70" customFormat="1" ht="13.5" customHeight="1">
      <c r="A82" s="349"/>
      <c r="B82" s="335"/>
      <c r="C82" s="413"/>
      <c r="D82" s="413"/>
      <c r="E82" s="413"/>
      <c r="F82" s="413"/>
      <c r="G82" s="414"/>
      <c r="H82" s="413"/>
      <c r="I82" s="413"/>
      <c r="J82" s="413"/>
      <c r="K82" s="413"/>
      <c r="L82" s="414"/>
      <c r="M82" s="413"/>
      <c r="N82" s="413"/>
      <c r="O82" s="413"/>
      <c r="P82" s="413"/>
      <c r="Q82" s="414"/>
      <c r="R82" s="413"/>
      <c r="S82" s="413"/>
      <c r="T82" s="413"/>
      <c r="U82" s="413"/>
      <c r="V82" s="414"/>
      <c r="W82" s="413"/>
      <c r="X82" s="413"/>
      <c r="Y82" s="413"/>
      <c r="Z82" s="413"/>
      <c r="AA82" s="414"/>
      <c r="AB82" s="413"/>
      <c r="AC82" s="413"/>
      <c r="AD82" s="413"/>
      <c r="AE82" s="413"/>
      <c r="AF82" s="414"/>
      <c r="AG82" s="413"/>
      <c r="AH82" s="413"/>
      <c r="AI82" s="413"/>
      <c r="AJ82" s="413"/>
      <c r="AK82" s="414"/>
      <c r="AL82" s="413"/>
      <c r="AM82" s="413"/>
      <c r="AN82" s="413"/>
      <c r="AO82" s="413"/>
      <c r="AP82" s="414"/>
      <c r="AQ82" s="413"/>
      <c r="AR82" s="413"/>
      <c r="AS82" s="413"/>
      <c r="AT82" s="413"/>
      <c r="AU82" s="414"/>
      <c r="AV82" s="413"/>
      <c r="AW82" s="413"/>
      <c r="AX82" s="413"/>
      <c r="AY82" s="413"/>
      <c r="AZ82" s="414"/>
      <c r="BA82" s="413"/>
      <c r="BB82" s="413"/>
      <c r="BC82" s="413"/>
      <c r="BD82" s="413"/>
      <c r="BE82" s="414"/>
      <c r="BF82" s="413"/>
    </row>
    <row r="83" spans="1:58" ht="13.5" customHeight="1">
      <c r="A83" s="458" t="s">
        <v>323</v>
      </c>
      <c r="B83" s="459"/>
      <c r="C83" s="460">
        <v>20685.936057599985</v>
      </c>
      <c r="D83" s="460">
        <v>25492.739560199963</v>
      </c>
      <c r="E83" s="460">
        <v>29606.484382200051</v>
      </c>
      <c r="F83" s="460">
        <v>22190.52</v>
      </c>
      <c r="G83" s="461">
        <v>97904.960630400019</v>
      </c>
      <c r="H83" s="460">
        <v>24173.002684421554</v>
      </c>
      <c r="I83" s="460">
        <v>30506.832972</v>
      </c>
      <c r="J83" s="460">
        <v>34177.534115999959</v>
      </c>
      <c r="K83" s="460">
        <v>22421.380938000024</v>
      </c>
      <c r="L83" s="461">
        <v>111278.75071042155</v>
      </c>
      <c r="M83" s="460">
        <v>27243.476303952673</v>
      </c>
      <c r="N83" s="460">
        <v>28273.730819400131</v>
      </c>
      <c r="O83" s="460">
        <v>18352.477281647323</v>
      </c>
      <c r="P83" s="460">
        <v>19220.17737420003</v>
      </c>
      <c r="Q83" s="461">
        <v>93090.521779200149</v>
      </c>
      <c r="R83" s="460">
        <v>36043.621125599995</v>
      </c>
      <c r="S83" s="460">
        <v>37057.25224052673</v>
      </c>
      <c r="T83" s="460">
        <v>37011.546633873266</v>
      </c>
      <c r="U83" s="460">
        <v>31465.436679599981</v>
      </c>
      <c r="V83" s="461">
        <v>141577.85667959999</v>
      </c>
      <c r="W83" s="460">
        <v>29733.892361024911</v>
      </c>
      <c r="X83" s="460">
        <v>37367.386949752756</v>
      </c>
      <c r="Y83" s="460">
        <v>32433.64003654784</v>
      </c>
      <c r="Z83" s="460">
        <v>12339.892092000002</v>
      </c>
      <c r="AA83" s="461">
        <v>111875.2074393255</v>
      </c>
      <c r="AB83" s="460">
        <v>29250.187487399995</v>
      </c>
      <c r="AC83" s="460">
        <v>27311.743665146114</v>
      </c>
      <c r="AD83" s="460">
        <v>45381.985439999997</v>
      </c>
      <c r="AE83" s="460">
        <v>26185.216577366697</v>
      </c>
      <c r="AF83" s="461">
        <v>128129.13316991279</v>
      </c>
      <c r="AG83" s="460">
        <v>28355.148446325678</v>
      </c>
      <c r="AH83" s="460">
        <v>44568.158217915137</v>
      </c>
      <c r="AI83" s="460">
        <v>46714.670109102241</v>
      </c>
      <c r="AJ83" s="460">
        <v>35883.516952176476</v>
      </c>
      <c r="AK83" s="461">
        <v>155521.49372551931</v>
      </c>
      <c r="AL83" s="460">
        <v>57289.638676868068</v>
      </c>
      <c r="AM83" s="460">
        <v>56804.653254576129</v>
      </c>
      <c r="AN83" s="460">
        <v>67829.556145970899</v>
      </c>
      <c r="AO83" s="460">
        <v>41720.564507479285</v>
      </c>
      <c r="AP83" s="461">
        <v>223644.41258489442</v>
      </c>
      <c r="AQ83" s="460">
        <v>92497.012317586064</v>
      </c>
      <c r="AR83" s="460">
        <v>77780.525391599251</v>
      </c>
      <c r="AS83" s="460">
        <v>84387.146994681621</v>
      </c>
      <c r="AT83" s="460">
        <v>60070.035141192617</v>
      </c>
      <c r="AU83" s="461">
        <v>314734.71984505956</v>
      </c>
      <c r="AV83" s="460">
        <v>93753.046449139089</v>
      </c>
      <c r="AW83" s="460">
        <v>88789.110466306491</v>
      </c>
      <c r="AX83" s="460">
        <v>89291.079564136206</v>
      </c>
      <c r="AY83" s="460">
        <v>60310.041747116993</v>
      </c>
      <c r="AZ83" s="461">
        <v>332143.2782266991</v>
      </c>
      <c r="BA83" s="460">
        <v>95070.450465012094</v>
      </c>
      <c r="BB83" s="460">
        <v>79566.971088000049</v>
      </c>
      <c r="BC83" s="460">
        <v>94835.385353478006</v>
      </c>
      <c r="BD83" s="460">
        <v>67788.118833600063</v>
      </c>
      <c r="BE83" s="461">
        <v>369718.37782981212</v>
      </c>
      <c r="BF83" s="460">
        <v>64051.00466159996</v>
      </c>
    </row>
    <row r="84" spans="1:58" s="74" customFormat="1" ht="13.5" customHeight="1" outlineLevel="1">
      <c r="A84" s="458" t="s">
        <v>325</v>
      </c>
      <c r="B84" s="459"/>
      <c r="C84" s="460">
        <v>389488.13325000001</v>
      </c>
      <c r="D84" s="460">
        <v>390614.04</v>
      </c>
      <c r="E84" s="460">
        <v>407813</v>
      </c>
      <c r="F84" s="460">
        <v>521911</v>
      </c>
      <c r="G84" s="461">
        <v>521911</v>
      </c>
      <c r="H84" s="460">
        <v>556112.42000000004</v>
      </c>
      <c r="I84" s="460">
        <v>580680.42000000004</v>
      </c>
      <c r="J84" s="460">
        <v>600763.84</v>
      </c>
      <c r="K84" s="460">
        <v>597933</v>
      </c>
      <c r="L84" s="461">
        <v>597933</v>
      </c>
      <c r="M84" s="460">
        <v>627189.44258999988</v>
      </c>
      <c r="N84" s="460">
        <v>658869.50670000003</v>
      </c>
      <c r="O84" s="460">
        <v>1857152.40913</v>
      </c>
      <c r="P84" s="460">
        <v>1496266</v>
      </c>
      <c r="Q84" s="461">
        <v>1496266</v>
      </c>
      <c r="R84" s="460">
        <v>1605197</v>
      </c>
      <c r="S84" s="460">
        <v>2096593</v>
      </c>
      <c r="T84" s="460">
        <v>2096100.5992599998</v>
      </c>
      <c r="U84" s="460">
        <v>2132643.1928600003</v>
      </c>
      <c r="V84" s="461">
        <v>2132643.1928600003</v>
      </c>
      <c r="W84" s="460">
        <v>1665116.64347</v>
      </c>
      <c r="X84" s="460">
        <v>1703852</v>
      </c>
      <c r="Y84" s="460">
        <v>2172629.8769199997</v>
      </c>
      <c r="Z84" s="460">
        <v>2164854.5929899998</v>
      </c>
      <c r="AA84" s="461">
        <v>2164854.5929899998</v>
      </c>
      <c r="AB84" s="460">
        <v>2199859</v>
      </c>
      <c r="AC84" s="460">
        <v>2157068</v>
      </c>
      <c r="AD84" s="460">
        <v>2148940</v>
      </c>
      <c r="AE84" s="460">
        <v>2125064</v>
      </c>
      <c r="AF84" s="461">
        <v>2125064</v>
      </c>
      <c r="AG84" s="460">
        <v>2165627.7314900002</v>
      </c>
      <c r="AH84" s="460">
        <v>2123115.2806600002</v>
      </c>
      <c r="AI84" s="460">
        <v>2061140.0867099999</v>
      </c>
      <c r="AJ84" s="460">
        <v>2027044.7444700003</v>
      </c>
      <c r="AK84" s="461">
        <v>2027044.7444700003</v>
      </c>
      <c r="AL84" s="460">
        <v>2036042.3511999999</v>
      </c>
      <c r="AM84" s="460">
        <v>1974380.6417700001</v>
      </c>
      <c r="AN84" s="460">
        <v>1924646.0578299998</v>
      </c>
      <c r="AO84" s="460">
        <v>1968926</v>
      </c>
      <c r="AP84" s="461">
        <v>1968926</v>
      </c>
      <c r="AQ84" s="460">
        <v>2036618.8900100002</v>
      </c>
      <c r="AR84" s="460">
        <v>2050186.29394</v>
      </c>
      <c r="AS84" s="460">
        <v>2051950.5835199999</v>
      </c>
      <c r="AT84" s="460">
        <v>2104277.9465999999</v>
      </c>
      <c r="AU84" s="461">
        <v>2104277.9465999999</v>
      </c>
      <c r="AV84" s="460">
        <v>2050106.8623099998</v>
      </c>
      <c r="AW84" s="460">
        <v>2224039.29317</v>
      </c>
      <c r="AX84" s="460">
        <v>2259750.2700299998</v>
      </c>
      <c r="AY84" s="460">
        <v>2246920.76284</v>
      </c>
      <c r="AZ84" s="461">
        <v>2246920.76284</v>
      </c>
      <c r="BA84" s="460">
        <v>2158368.1320800004</v>
      </c>
      <c r="BB84" s="460">
        <v>2552647.0744600003</v>
      </c>
      <c r="BC84" s="460">
        <v>2428512.6771600004</v>
      </c>
      <c r="BD84" s="460">
        <v>2540387.1993299997</v>
      </c>
      <c r="BE84" s="461">
        <v>2457582.7327100001</v>
      </c>
      <c r="BF84" s="460">
        <v>2511309.7095900006</v>
      </c>
    </row>
    <row r="85" spans="1:58" s="73" customFormat="1" ht="13.5" customHeight="1" outlineLevel="1">
      <c r="A85" s="458" t="s">
        <v>324</v>
      </c>
      <c r="B85" s="459"/>
      <c r="C85" s="462" t="s">
        <v>495</v>
      </c>
      <c r="D85" s="462" t="s">
        <v>495</v>
      </c>
      <c r="E85" s="462" t="s">
        <v>495</v>
      </c>
      <c r="F85" s="462" t="s">
        <v>495</v>
      </c>
      <c r="G85" s="461" t="s">
        <v>495</v>
      </c>
      <c r="H85" s="460">
        <v>276862.71860999992</v>
      </c>
      <c r="I85" s="460">
        <v>276882.25960000005</v>
      </c>
      <c r="J85" s="460">
        <v>276882.25959999999</v>
      </c>
      <c r="K85" s="460">
        <v>276755.62555</v>
      </c>
      <c r="L85" s="461">
        <v>276755.62555</v>
      </c>
      <c r="M85" s="460">
        <v>276755.62555</v>
      </c>
      <c r="N85" s="460">
        <v>325822.41528999998</v>
      </c>
      <c r="O85" s="460">
        <v>326986.56235999998</v>
      </c>
      <c r="P85" s="460">
        <v>1301590.8786599999</v>
      </c>
      <c r="Q85" s="461">
        <v>1301590.8786599999</v>
      </c>
      <c r="R85" s="460">
        <v>1301590.8786599999</v>
      </c>
      <c r="S85" s="460">
        <v>1308711.814</v>
      </c>
      <c r="T85" s="460">
        <v>1308711.814</v>
      </c>
      <c r="U85" s="460">
        <v>1308711.814</v>
      </c>
      <c r="V85" s="461">
        <v>1308711.814</v>
      </c>
      <c r="W85" s="460">
        <v>1320052.75132</v>
      </c>
      <c r="X85" s="460">
        <v>1320052.75132</v>
      </c>
      <c r="Y85" s="460">
        <v>1320052.75132</v>
      </c>
      <c r="Z85" s="460">
        <v>1320052.75132</v>
      </c>
      <c r="AA85" s="461">
        <v>1320052.75132</v>
      </c>
      <c r="AB85" s="460">
        <v>1320052.75132</v>
      </c>
      <c r="AC85" s="460">
        <v>1320052.75132</v>
      </c>
      <c r="AD85" s="460">
        <v>1320052.75132</v>
      </c>
      <c r="AE85" s="460">
        <v>1320052.75132</v>
      </c>
      <c r="AF85" s="461">
        <v>1320052.75132</v>
      </c>
      <c r="AG85" s="460">
        <v>1320052.75132</v>
      </c>
      <c r="AH85" s="460">
        <v>1320052.75132</v>
      </c>
      <c r="AI85" s="460">
        <v>1309149.5269200001</v>
      </c>
      <c r="AJ85" s="463">
        <v>1309149.5269200001</v>
      </c>
      <c r="AK85" s="461">
        <v>1309149.5269200001</v>
      </c>
      <c r="AL85" s="463">
        <v>1309149.5269200001</v>
      </c>
      <c r="AM85" s="463">
        <v>1309149.5269200001</v>
      </c>
      <c r="AN85" s="463">
        <v>1309149.5269200001</v>
      </c>
      <c r="AO85" s="463">
        <v>1309149.5269200001</v>
      </c>
      <c r="AP85" s="461">
        <v>1309149.5269200001</v>
      </c>
      <c r="AQ85" s="463">
        <v>1309149.5268999999</v>
      </c>
      <c r="AR85" s="463">
        <v>1309149.5268999999</v>
      </c>
      <c r="AS85" s="463">
        <v>1309149.5269799998</v>
      </c>
      <c r="AT85" s="463">
        <v>1327984.8449999997</v>
      </c>
      <c r="AU85" s="461">
        <v>1327984.8449999997</v>
      </c>
      <c r="AV85" s="463">
        <v>1327984.8449999997</v>
      </c>
      <c r="AW85" s="463">
        <v>1405279.3711399999</v>
      </c>
      <c r="AX85" s="463">
        <v>1393793.4229699997</v>
      </c>
      <c r="AY85" s="463">
        <v>1409630.6483399998</v>
      </c>
      <c r="AZ85" s="461">
        <v>1409630.6483399998</v>
      </c>
      <c r="BA85" s="463">
        <v>1409630.6483399998</v>
      </c>
      <c r="BB85" s="463">
        <v>1571105.6800799998</v>
      </c>
      <c r="BC85" s="463">
        <v>1572785.1062999999</v>
      </c>
      <c r="BD85" s="463">
        <v>1671480.4749200002</v>
      </c>
      <c r="BE85" s="461">
        <v>1671480.4749200002</v>
      </c>
      <c r="BF85" s="463">
        <v>1764414.757</v>
      </c>
    </row>
    <row r="86" spans="1:58" s="73" customFormat="1" ht="13.5" customHeight="1" outlineLevel="2">
      <c r="A86" s="375" t="s">
        <v>279</v>
      </c>
      <c r="B86" s="447"/>
      <c r="C86" s="140"/>
      <c r="D86" s="140"/>
      <c r="E86" s="140"/>
      <c r="F86" s="140"/>
      <c r="G86" s="139"/>
      <c r="H86" s="140"/>
      <c r="I86" s="140"/>
      <c r="J86" s="140"/>
      <c r="K86" s="140"/>
      <c r="L86" s="139"/>
      <c r="M86" s="140"/>
      <c r="N86" s="140"/>
      <c r="O86" s="140"/>
      <c r="P86" s="140"/>
      <c r="Q86" s="139"/>
      <c r="R86" s="140"/>
      <c r="S86" s="140"/>
      <c r="T86" s="140"/>
      <c r="U86" s="140"/>
      <c r="V86" s="139"/>
      <c r="W86" s="140"/>
      <c r="X86" s="140"/>
      <c r="Y86" s="140"/>
      <c r="Z86" s="140"/>
      <c r="AA86" s="139"/>
      <c r="AB86" s="140"/>
      <c r="AC86" s="140"/>
      <c r="AD86" s="140"/>
      <c r="AE86" s="140"/>
      <c r="AF86" s="139"/>
      <c r="AG86" s="140"/>
      <c r="AH86" s="140"/>
      <c r="AI86" s="140"/>
      <c r="AJ86" s="140"/>
      <c r="AK86" s="139"/>
      <c r="AL86" s="140"/>
      <c r="AM86" s="140"/>
      <c r="AN86" s="140"/>
      <c r="AO86" s="140"/>
      <c r="AP86" s="139"/>
      <c r="AQ86" s="140"/>
      <c r="AR86" s="140"/>
      <c r="AS86" s="140"/>
      <c r="AT86" s="140"/>
      <c r="AU86" s="139"/>
      <c r="AV86" s="140"/>
      <c r="AW86" s="140"/>
      <c r="AX86" s="140"/>
      <c r="AY86" s="140"/>
      <c r="AZ86" s="139"/>
      <c r="BA86" s="140"/>
      <c r="BB86" s="140"/>
      <c r="BC86" s="140"/>
      <c r="BD86" s="146"/>
      <c r="BE86" s="139"/>
      <c r="BF86" s="146"/>
    </row>
    <row r="87" spans="1:58" s="73" customFormat="1" ht="13.5" customHeight="1" outlineLevel="2">
      <c r="A87" s="349" t="s">
        <v>287</v>
      </c>
      <c r="B87" s="335"/>
      <c r="C87" s="455">
        <v>0.37785253138303065</v>
      </c>
      <c r="D87" s="455">
        <v>0.30598874774821172</v>
      </c>
      <c r="E87" s="455">
        <v>0.77600918981516664</v>
      </c>
      <c r="F87" s="455">
        <v>-1.7680869446880667</v>
      </c>
      <c r="G87" s="456">
        <v>-1.7680869446880667</v>
      </c>
      <c r="H87" s="455">
        <v>-2.0859326269159797</v>
      </c>
      <c r="I87" s="455">
        <v>-2.0447431736828432</v>
      </c>
      <c r="J87" s="455">
        <v>-2.025988754164942</v>
      </c>
      <c r="K87" s="455">
        <v>-2.0531693038610364</v>
      </c>
      <c r="L87" s="456">
        <v>-2.0531693038610364</v>
      </c>
      <c r="M87" s="455">
        <v>-1.9888073048912269</v>
      </c>
      <c r="N87" s="455">
        <v>-2.0154545759924529</v>
      </c>
      <c r="O87" s="455">
        <v>1.1865125176839932</v>
      </c>
      <c r="P87" s="455">
        <v>-0.67952328455674316</v>
      </c>
      <c r="Q87" s="456">
        <v>-0.67952668944711636</v>
      </c>
      <c r="R87" s="455">
        <v>-0.25989782190326183</v>
      </c>
      <c r="S87" s="455">
        <v>1.5525732425196526</v>
      </c>
      <c r="T87" s="455">
        <v>1.3429258711248315</v>
      </c>
      <c r="U87" s="455">
        <v>1.355683043647784</v>
      </c>
      <c r="V87" s="456">
        <v>1.355683043647784</v>
      </c>
      <c r="W87" s="455">
        <v>-0.20256336074405229</v>
      </c>
      <c r="X87" s="455">
        <v>-0.15165695288329631</v>
      </c>
      <c r="Y87" s="455">
        <v>1.4535867220614265</v>
      </c>
      <c r="Z87" s="455">
        <v>1.7121186616936859</v>
      </c>
      <c r="AA87" s="456">
        <v>1.7121186616936863</v>
      </c>
      <c r="AB87" s="455">
        <v>1.7482053118212246</v>
      </c>
      <c r="AC87" s="455">
        <v>1.9959245711173428</v>
      </c>
      <c r="AD87" s="455">
        <v>1.7040292441056193</v>
      </c>
      <c r="AE87" s="455">
        <v>1.7907414338969905</v>
      </c>
      <c r="AF87" s="456">
        <v>1.7907385542681409</v>
      </c>
      <c r="AG87" s="455">
        <v>1.8728451003538782</v>
      </c>
      <c r="AH87" s="455">
        <v>1.5075049725982312</v>
      </c>
      <c r="AI87" s="455">
        <v>1.2703518385025527</v>
      </c>
      <c r="AJ87" s="455">
        <v>1.0380648523024807</v>
      </c>
      <c r="AK87" s="456">
        <v>1.0380648523024809</v>
      </c>
      <c r="AL87" s="455">
        <v>0.82447083178582903</v>
      </c>
      <c r="AM87" s="455">
        <v>0.55316011401460563</v>
      </c>
      <c r="AN87" s="455">
        <v>0.33271729617889234</v>
      </c>
      <c r="AO87" s="455">
        <v>0.89673208274826133</v>
      </c>
      <c r="AP87" s="456">
        <v>0.89673208274826111</v>
      </c>
      <c r="AQ87" s="455">
        <v>0.91330655271477235</v>
      </c>
      <c r="AR87" s="455">
        <v>0.71589410831978739</v>
      </c>
      <c r="AS87" s="464">
        <v>0.63811942870933003</v>
      </c>
      <c r="AT87" s="455">
        <v>0.64288845631512592</v>
      </c>
      <c r="AU87" s="456">
        <v>0.64288845631512592</v>
      </c>
      <c r="AV87" s="455">
        <v>0.71144774597376836</v>
      </c>
      <c r="AW87" s="455">
        <v>0.81125501243310372</v>
      </c>
      <c r="AX87" s="464">
        <v>0.78670076266788802</v>
      </c>
      <c r="AY87" s="464">
        <v>0.71852801514063314</v>
      </c>
      <c r="AZ87" s="456">
        <v>0.71852801514063303</v>
      </c>
      <c r="BA87" s="455">
        <v>0.71502524154917924</v>
      </c>
      <c r="BB87" s="455">
        <v>1.098133887294928</v>
      </c>
      <c r="BC87" s="455">
        <v>0.83175838621174303</v>
      </c>
      <c r="BD87" s="573">
        <v>0.9477553568531778</v>
      </c>
      <c r="BE87" s="456">
        <v>0.9477553568531778</v>
      </c>
      <c r="BF87" s="573">
        <v>0.63732585483823234</v>
      </c>
    </row>
    <row r="88" spans="1:58" s="73" customFormat="1" ht="13.5" customHeight="1" outlineLevel="1" collapsed="1">
      <c r="A88" s="465" t="s">
        <v>310</v>
      </c>
      <c r="B88" s="466"/>
      <c r="C88" s="460">
        <v>97659.133250000014</v>
      </c>
      <c r="D88" s="460">
        <v>80652</v>
      </c>
      <c r="E88" s="460">
        <v>107373</v>
      </c>
      <c r="F88" s="460">
        <v>-317058</v>
      </c>
      <c r="G88" s="467">
        <v>-317058</v>
      </c>
      <c r="H88" s="460">
        <v>-387969</v>
      </c>
      <c r="I88" s="460">
        <v>-395297</v>
      </c>
      <c r="J88" s="460">
        <v>-403677</v>
      </c>
      <c r="K88" s="460">
        <v>-413870</v>
      </c>
      <c r="L88" s="467">
        <v>-413870</v>
      </c>
      <c r="M88" s="460">
        <v>-412266.62917000003</v>
      </c>
      <c r="N88" s="460">
        <v>-414082</v>
      </c>
      <c r="O88" s="460">
        <v>228451.40912999999</v>
      </c>
      <c r="P88" s="460">
        <v>-135615</v>
      </c>
      <c r="Q88" s="467">
        <v>-135615</v>
      </c>
      <c r="R88" s="460">
        <v>-58830</v>
      </c>
      <c r="S88" s="460">
        <v>398271</v>
      </c>
      <c r="T88" s="460">
        <v>391239</v>
      </c>
      <c r="U88" s="460">
        <v>426735</v>
      </c>
      <c r="V88" s="467">
        <v>426735</v>
      </c>
      <c r="W88" s="460">
        <v>-62917.35652999999</v>
      </c>
      <c r="X88" s="460">
        <v>-47442</v>
      </c>
      <c r="Y88" s="460">
        <v>445431.31331999996</v>
      </c>
      <c r="Z88" s="460">
        <v>475821.59299000003</v>
      </c>
      <c r="AA88" s="467">
        <v>475821.59299000003</v>
      </c>
      <c r="AB88" s="460">
        <v>483926</v>
      </c>
      <c r="AC88" s="460">
        <v>523911</v>
      </c>
      <c r="AD88" s="460">
        <v>484779</v>
      </c>
      <c r="AE88" s="460">
        <v>552100</v>
      </c>
      <c r="AF88" s="467">
        <v>552100</v>
      </c>
      <c r="AG88" s="460">
        <v>578558.37456000014</v>
      </c>
      <c r="AH88" s="460">
        <v>509022.35570000007</v>
      </c>
      <c r="AI88" s="460">
        <v>434420</v>
      </c>
      <c r="AJ88" s="460">
        <v>371605.59259000001</v>
      </c>
      <c r="AK88" s="467">
        <v>371605.59259000001</v>
      </c>
      <c r="AL88" s="460">
        <v>335545.35120000003</v>
      </c>
      <c r="AM88" s="460">
        <v>238224.64176999999</v>
      </c>
      <c r="AN88" s="460">
        <v>155520.69272000005</v>
      </c>
      <c r="AO88" s="460">
        <v>433201</v>
      </c>
      <c r="AP88" s="467">
        <v>433201</v>
      </c>
      <c r="AQ88" s="460">
        <v>488235.15526000003</v>
      </c>
      <c r="AR88" s="460">
        <v>403727.24781999993</v>
      </c>
      <c r="AS88" s="460">
        <v>375693.75308000005</v>
      </c>
      <c r="AT88" s="460">
        <v>397748.30305999983</v>
      </c>
      <c r="AU88" s="467">
        <v>397748.30305999983</v>
      </c>
      <c r="AV88" s="460">
        <v>449233.08771000023</v>
      </c>
      <c r="AW88" s="460">
        <v>534502.20071999996</v>
      </c>
      <c r="AX88" s="460">
        <v>532553.83882999991</v>
      </c>
      <c r="AY88" s="460">
        <v>496959.81224</v>
      </c>
      <c r="AZ88" s="467">
        <v>496959.81224</v>
      </c>
      <c r="BA88" s="460">
        <v>529845.96613000007</v>
      </c>
      <c r="BB88" s="460">
        <v>850063.40410999977</v>
      </c>
      <c r="BC88" s="460">
        <v>691415.19218000001</v>
      </c>
      <c r="BD88" s="463">
        <v>834949.23468000011</v>
      </c>
      <c r="BE88" s="467">
        <v>834949.23468000011</v>
      </c>
      <c r="BF88" s="463">
        <v>962784.84132000012</v>
      </c>
    </row>
    <row r="89" spans="1:58" ht="13.5" customHeight="1" collapsed="1">
      <c r="A89" s="458" t="s">
        <v>311</v>
      </c>
      <c r="B89" s="459"/>
      <c r="C89" s="463">
        <v>187793.13325000001</v>
      </c>
      <c r="D89" s="460">
        <v>177272</v>
      </c>
      <c r="E89" s="460">
        <v>197303</v>
      </c>
      <c r="F89" s="460">
        <v>210770</v>
      </c>
      <c r="G89" s="461">
        <v>210770</v>
      </c>
      <c r="H89" s="460">
        <v>187795</v>
      </c>
      <c r="I89" s="460">
        <v>172847</v>
      </c>
      <c r="J89" s="460">
        <v>169213</v>
      </c>
      <c r="K89" s="460">
        <v>129581</v>
      </c>
      <c r="L89" s="461">
        <v>129581</v>
      </c>
      <c r="M89" s="460">
        <v>130116.83605</v>
      </c>
      <c r="N89" s="460">
        <v>151215</v>
      </c>
      <c r="O89" s="460">
        <v>316526.40912999999</v>
      </c>
      <c r="P89" s="460">
        <v>350391</v>
      </c>
      <c r="Q89" s="461">
        <v>350391</v>
      </c>
      <c r="R89" s="460">
        <v>192707</v>
      </c>
      <c r="S89" s="460">
        <v>634131</v>
      </c>
      <c r="T89" s="460">
        <v>629975</v>
      </c>
      <c r="U89" s="460">
        <v>607533</v>
      </c>
      <c r="V89" s="461">
        <v>607533</v>
      </c>
      <c r="W89" s="460">
        <v>612629.64347000001</v>
      </c>
      <c r="X89" s="460">
        <v>587978</v>
      </c>
      <c r="Y89" s="460">
        <v>1028591.17952</v>
      </c>
      <c r="Z89" s="460">
        <v>1015764.59299</v>
      </c>
      <c r="AA89" s="461">
        <v>1015764.59299</v>
      </c>
      <c r="AB89" s="460">
        <v>1006157</v>
      </c>
      <c r="AC89" s="460">
        <v>1005726</v>
      </c>
      <c r="AD89" s="460">
        <v>1003535</v>
      </c>
      <c r="AE89" s="460">
        <v>1057374</v>
      </c>
      <c r="AF89" s="461">
        <v>1057374</v>
      </c>
      <c r="AG89" s="460">
        <v>1049517.3823900002</v>
      </c>
      <c r="AH89" s="460">
        <v>1053348.8529400001</v>
      </c>
      <c r="AI89" s="460">
        <v>1051540</v>
      </c>
      <c r="AJ89" s="460">
        <v>1001133.59259</v>
      </c>
      <c r="AK89" s="461">
        <v>1001133.59259</v>
      </c>
      <c r="AL89" s="460">
        <v>992689</v>
      </c>
      <c r="AM89" s="460">
        <v>997571</v>
      </c>
      <c r="AN89" s="460">
        <v>990977</v>
      </c>
      <c r="AO89" s="460">
        <v>840011</v>
      </c>
      <c r="AP89" s="461">
        <v>840011</v>
      </c>
      <c r="AQ89" s="460">
        <v>825407.82380000001</v>
      </c>
      <c r="AR89" s="460">
        <v>837525.21033999999</v>
      </c>
      <c r="AS89" s="460">
        <v>858434.76666000008</v>
      </c>
      <c r="AT89" s="460">
        <v>1069578.3618399999</v>
      </c>
      <c r="AU89" s="461">
        <v>1069578.3618399999</v>
      </c>
      <c r="AV89" s="460">
        <v>919736.4659500001</v>
      </c>
      <c r="AW89" s="460">
        <v>1418122.2385199999</v>
      </c>
      <c r="AX89" s="460">
        <v>1422323.2556599998</v>
      </c>
      <c r="AY89" s="460">
        <v>1305841.8395</v>
      </c>
      <c r="AZ89" s="461">
        <v>1305841.8395</v>
      </c>
      <c r="BA89" s="460">
        <v>1131876.40833</v>
      </c>
      <c r="BB89" s="460">
        <v>1150433.8762999999</v>
      </c>
      <c r="BC89" s="460">
        <v>1154972.76666</v>
      </c>
      <c r="BD89" s="463">
        <v>1639213.7963200002</v>
      </c>
      <c r="BE89" s="461">
        <v>1639213.7963200002</v>
      </c>
      <c r="BF89" s="463">
        <v>1692183.63103</v>
      </c>
    </row>
    <row r="90" spans="1:58" s="60" customFormat="1" ht="13.5" customHeight="1">
      <c r="A90" s="458" t="s">
        <v>280</v>
      </c>
      <c r="B90" s="459"/>
      <c r="C90" s="460">
        <v>145024</v>
      </c>
      <c r="D90" s="460">
        <v>132258</v>
      </c>
      <c r="E90" s="460">
        <v>151677</v>
      </c>
      <c r="F90" s="460">
        <v>143944</v>
      </c>
      <c r="G90" s="461">
        <v>143944</v>
      </c>
      <c r="H90" s="460">
        <v>145024</v>
      </c>
      <c r="I90" s="460">
        <v>132258</v>
      </c>
      <c r="J90" s="460">
        <v>129808</v>
      </c>
      <c r="K90" s="460">
        <v>99454</v>
      </c>
      <c r="L90" s="461">
        <v>99454</v>
      </c>
      <c r="M90" s="460">
        <v>99735</v>
      </c>
      <c r="N90" s="460">
        <v>90407</v>
      </c>
      <c r="O90" s="460">
        <v>78301.40913</v>
      </c>
      <c r="P90" s="460">
        <v>119553</v>
      </c>
      <c r="Q90" s="461">
        <v>119553</v>
      </c>
      <c r="R90" s="460">
        <v>148628</v>
      </c>
      <c r="S90" s="460">
        <v>589497</v>
      </c>
      <c r="T90" s="460">
        <v>594788</v>
      </c>
      <c r="U90" s="460">
        <v>572213</v>
      </c>
      <c r="V90" s="461">
        <v>572213</v>
      </c>
      <c r="W90" s="460">
        <v>584293</v>
      </c>
      <c r="X90" s="460">
        <v>560063</v>
      </c>
      <c r="Y90" s="460">
        <v>1002385</v>
      </c>
      <c r="Z90" s="460">
        <v>990331.59299000003</v>
      </c>
      <c r="AA90" s="461">
        <v>990331.59299000003</v>
      </c>
      <c r="AB90" s="460">
        <v>984526</v>
      </c>
      <c r="AC90" s="460">
        <v>983570</v>
      </c>
      <c r="AD90" s="460">
        <v>984940</v>
      </c>
      <c r="AE90" s="460">
        <v>1038820</v>
      </c>
      <c r="AF90" s="461">
        <v>1038820</v>
      </c>
      <c r="AG90" s="460">
        <v>1035180.1190000001</v>
      </c>
      <c r="AH90" s="460">
        <v>1038648.44229</v>
      </c>
      <c r="AI90" s="460">
        <v>1037788</v>
      </c>
      <c r="AJ90" s="460">
        <v>990027.46799999999</v>
      </c>
      <c r="AK90" s="461">
        <v>990027.46799999999</v>
      </c>
      <c r="AL90" s="460">
        <v>983702</v>
      </c>
      <c r="AM90" s="460">
        <v>988749</v>
      </c>
      <c r="AN90" s="460">
        <v>981868</v>
      </c>
      <c r="AO90" s="460">
        <v>832021</v>
      </c>
      <c r="AP90" s="461">
        <v>832021</v>
      </c>
      <c r="AQ90" s="460">
        <v>817198.28353999997</v>
      </c>
      <c r="AR90" s="460">
        <v>829687.00615000003</v>
      </c>
      <c r="AS90" s="460">
        <v>850418.26387000002</v>
      </c>
      <c r="AT90" s="460">
        <v>1054923.3839</v>
      </c>
      <c r="AU90" s="461">
        <v>1054923.3839</v>
      </c>
      <c r="AV90" s="460">
        <v>872841.92788000009</v>
      </c>
      <c r="AW90" s="460">
        <v>1370426.62946</v>
      </c>
      <c r="AX90" s="460">
        <v>1376659.2778699999</v>
      </c>
      <c r="AY90" s="460">
        <v>1259175.6635499999</v>
      </c>
      <c r="AZ90" s="461">
        <v>1259175.6635499999</v>
      </c>
      <c r="BA90" s="460">
        <v>1086925.50394</v>
      </c>
      <c r="BB90" s="460">
        <v>1072448.2811799999</v>
      </c>
      <c r="BC90" s="460">
        <v>1074668.4145499999</v>
      </c>
      <c r="BD90" s="463">
        <v>1556409.3297000001</v>
      </c>
      <c r="BE90" s="461">
        <v>1556409.3297000001</v>
      </c>
      <c r="BF90" s="463">
        <v>1549638.3854</v>
      </c>
    </row>
    <row r="91" spans="1:58" s="70" customFormat="1" ht="13.5" customHeight="1">
      <c r="A91" s="458" t="s">
        <v>281</v>
      </c>
      <c r="B91" s="459"/>
      <c r="C91" s="460">
        <v>42769.133249999999</v>
      </c>
      <c r="D91" s="460">
        <v>45014</v>
      </c>
      <c r="E91" s="460">
        <v>45626</v>
      </c>
      <c r="F91" s="460">
        <v>66826</v>
      </c>
      <c r="G91" s="461">
        <v>66826</v>
      </c>
      <c r="H91" s="460">
        <v>42771</v>
      </c>
      <c r="I91" s="460">
        <v>40589</v>
      </c>
      <c r="J91" s="460">
        <v>39405</v>
      </c>
      <c r="K91" s="460">
        <v>30127</v>
      </c>
      <c r="L91" s="461">
        <v>30127</v>
      </c>
      <c r="M91" s="460">
        <v>30381.836050000002</v>
      </c>
      <c r="N91" s="460">
        <v>60808</v>
      </c>
      <c r="O91" s="460">
        <v>238225</v>
      </c>
      <c r="P91" s="460">
        <v>230838</v>
      </c>
      <c r="Q91" s="461">
        <v>230838</v>
      </c>
      <c r="R91" s="460">
        <v>44079</v>
      </c>
      <c r="S91" s="460">
        <v>44634</v>
      </c>
      <c r="T91" s="460">
        <v>35187</v>
      </c>
      <c r="U91" s="460">
        <v>35320</v>
      </c>
      <c r="V91" s="461">
        <v>35320</v>
      </c>
      <c r="W91" s="460">
        <v>28336.643469999999</v>
      </c>
      <c r="X91" s="460">
        <v>27915</v>
      </c>
      <c r="Y91" s="460">
        <v>26206.179519999998</v>
      </c>
      <c r="Z91" s="460">
        <v>25433</v>
      </c>
      <c r="AA91" s="461">
        <v>25433</v>
      </c>
      <c r="AB91" s="460">
        <v>21631</v>
      </c>
      <c r="AC91" s="460">
        <v>22156</v>
      </c>
      <c r="AD91" s="460">
        <v>18595</v>
      </c>
      <c r="AE91" s="460">
        <v>18554</v>
      </c>
      <c r="AF91" s="461">
        <v>18554</v>
      </c>
      <c r="AG91" s="460">
        <v>14337.26339</v>
      </c>
      <c r="AH91" s="460">
        <v>14700.410650000002</v>
      </c>
      <c r="AI91" s="460">
        <v>13752</v>
      </c>
      <c r="AJ91" s="460">
        <v>11106.124589999999</v>
      </c>
      <c r="AK91" s="461">
        <v>11106.124589999999</v>
      </c>
      <c r="AL91" s="460">
        <v>8987</v>
      </c>
      <c r="AM91" s="460">
        <v>8822</v>
      </c>
      <c r="AN91" s="460">
        <v>9109</v>
      </c>
      <c r="AO91" s="460">
        <v>7990</v>
      </c>
      <c r="AP91" s="461">
        <v>7990</v>
      </c>
      <c r="AQ91" s="460">
        <v>8209.5402599999998</v>
      </c>
      <c r="AR91" s="460">
        <v>7838.2041899999995</v>
      </c>
      <c r="AS91" s="460">
        <v>8016.5027900000005</v>
      </c>
      <c r="AT91" s="460">
        <v>14654.977940000001</v>
      </c>
      <c r="AU91" s="461">
        <v>14654.977940000001</v>
      </c>
      <c r="AV91" s="460">
        <v>46894.53807000001</v>
      </c>
      <c r="AW91" s="460">
        <v>47695.609060000003</v>
      </c>
      <c r="AX91" s="460">
        <v>45663.977790000004</v>
      </c>
      <c r="AY91" s="460">
        <v>46666.175950000004</v>
      </c>
      <c r="AZ91" s="461">
        <v>46666.175950000004</v>
      </c>
      <c r="BA91" s="460">
        <v>44950.904390000003</v>
      </c>
      <c r="BB91" s="460">
        <v>77985.595119999998</v>
      </c>
      <c r="BC91" s="460">
        <v>80304.352110000007</v>
      </c>
      <c r="BD91" s="463">
        <v>82804.466620000007</v>
      </c>
      <c r="BE91" s="461">
        <v>82804.466620000007</v>
      </c>
      <c r="BF91" s="463">
        <v>142545.24562999999</v>
      </c>
    </row>
    <row r="92" spans="1:58" ht="13.5" customHeight="1">
      <c r="A92" s="458" t="s">
        <v>364</v>
      </c>
      <c r="B92" s="459"/>
      <c r="C92" s="460">
        <v>90134</v>
      </c>
      <c r="D92" s="460">
        <v>96620</v>
      </c>
      <c r="E92" s="460">
        <v>89930</v>
      </c>
      <c r="F92" s="460">
        <v>527828</v>
      </c>
      <c r="G92" s="461">
        <v>527828</v>
      </c>
      <c r="H92" s="460">
        <v>575764</v>
      </c>
      <c r="I92" s="460">
        <v>568144</v>
      </c>
      <c r="J92" s="460">
        <v>572890</v>
      </c>
      <c r="K92" s="460">
        <v>543451</v>
      </c>
      <c r="L92" s="461">
        <v>543451</v>
      </c>
      <c r="M92" s="460">
        <v>542383.46522000001</v>
      </c>
      <c r="N92" s="460">
        <v>565297</v>
      </c>
      <c r="O92" s="460">
        <v>88075</v>
      </c>
      <c r="P92" s="460">
        <v>486006</v>
      </c>
      <c r="Q92" s="461">
        <v>486006</v>
      </c>
      <c r="R92" s="460">
        <v>251537</v>
      </c>
      <c r="S92" s="460">
        <v>235860</v>
      </c>
      <c r="T92" s="460">
        <v>238736</v>
      </c>
      <c r="U92" s="460">
        <v>180798</v>
      </c>
      <c r="V92" s="461">
        <v>180798</v>
      </c>
      <c r="W92" s="460">
        <v>675547</v>
      </c>
      <c r="X92" s="460">
        <v>635420</v>
      </c>
      <c r="Y92" s="460">
        <v>583159.86620000005</v>
      </c>
      <c r="Z92" s="460">
        <v>539943</v>
      </c>
      <c r="AA92" s="461">
        <v>539943</v>
      </c>
      <c r="AB92" s="460">
        <v>522231</v>
      </c>
      <c r="AC92" s="460">
        <v>481815</v>
      </c>
      <c r="AD92" s="460">
        <v>518756</v>
      </c>
      <c r="AE92" s="460">
        <v>505274</v>
      </c>
      <c r="AF92" s="461">
        <v>505274</v>
      </c>
      <c r="AG92" s="460">
        <v>470959.00783000002</v>
      </c>
      <c r="AH92" s="460">
        <v>544326.49724000006</v>
      </c>
      <c r="AI92" s="460">
        <v>617120</v>
      </c>
      <c r="AJ92" s="460">
        <v>629528</v>
      </c>
      <c r="AK92" s="461">
        <v>629528</v>
      </c>
      <c r="AL92" s="460">
        <v>657143.64879999997</v>
      </c>
      <c r="AM92" s="460">
        <v>759346.35823000001</v>
      </c>
      <c r="AN92" s="460">
        <v>835456.30727999995</v>
      </c>
      <c r="AO92" s="460">
        <v>406810</v>
      </c>
      <c r="AP92" s="461">
        <v>406810</v>
      </c>
      <c r="AQ92" s="460">
        <v>337172.66853999998</v>
      </c>
      <c r="AR92" s="460">
        <v>433797.96252000006</v>
      </c>
      <c r="AS92" s="460">
        <v>482741.01358000003</v>
      </c>
      <c r="AT92" s="460">
        <v>671830.05878000008</v>
      </c>
      <c r="AU92" s="461">
        <v>671830.05878000008</v>
      </c>
      <c r="AV92" s="460">
        <v>470503.37823999987</v>
      </c>
      <c r="AW92" s="460">
        <v>883620.03779999993</v>
      </c>
      <c r="AX92" s="460">
        <v>889769.41682999989</v>
      </c>
      <c r="AY92" s="460">
        <v>808882.02726</v>
      </c>
      <c r="AZ92" s="461">
        <v>808882.02726</v>
      </c>
      <c r="BA92" s="460">
        <v>602030.44219999993</v>
      </c>
      <c r="BB92" s="460">
        <v>300370.47219000006</v>
      </c>
      <c r="BC92" s="460">
        <v>463557.57447999995</v>
      </c>
      <c r="BD92" s="463">
        <v>804264.56164000009</v>
      </c>
      <c r="BE92" s="461">
        <v>804264.56164000009</v>
      </c>
      <c r="BF92" s="463">
        <v>729398.78970999992</v>
      </c>
    </row>
    <row r="93" spans="1:58" ht="13.5" customHeight="1">
      <c r="A93" s="349" t="s">
        <v>295</v>
      </c>
      <c r="B93" s="446"/>
      <c r="C93" s="468">
        <v>5.2207795049928452</v>
      </c>
      <c r="D93" s="468">
        <v>10.162547951036611</v>
      </c>
      <c r="E93" s="468">
        <v>15.213772758545209</v>
      </c>
      <c r="F93" s="468">
        <v>7.0119842492723796</v>
      </c>
      <c r="G93" s="469">
        <v>8.4410953417435515</v>
      </c>
      <c r="H93" s="468">
        <v>-11.998331097662643</v>
      </c>
      <c r="I93" s="468">
        <v>-8.3763290777917181</v>
      </c>
      <c r="J93" s="468">
        <v>-7.5449469146663235</v>
      </c>
      <c r="K93" s="468">
        <v>-5.0131792100996098</v>
      </c>
      <c r="L93" s="469">
        <v>-7.5482556728351593</v>
      </c>
      <c r="M93" s="468">
        <v>-7.0097938518236349</v>
      </c>
      <c r="N93" s="468">
        <v>-6.0741676682299754</v>
      </c>
      <c r="O93" s="468">
        <v>7.8379879840438624</v>
      </c>
      <c r="P93" s="468">
        <v>2.8916315654272768</v>
      </c>
      <c r="Q93" s="469">
        <v>25.886263245823397</v>
      </c>
      <c r="R93" s="468">
        <v>4.2994523461730854</v>
      </c>
      <c r="S93" s="468">
        <v>5.0489530442047164</v>
      </c>
      <c r="T93" s="468">
        <v>6.1047687177120959</v>
      </c>
      <c r="U93" s="468">
        <v>6.6937929086123944</v>
      </c>
      <c r="V93" s="469">
        <v>5.3698443177126869</v>
      </c>
      <c r="W93" s="468">
        <v>5.0142070614702954</v>
      </c>
      <c r="X93" s="468">
        <v>6.1606423984861554</v>
      </c>
      <c r="Y93" s="468">
        <v>5.3882572179731376</v>
      </c>
      <c r="Z93" s="468">
        <v>2.8119558974197383</v>
      </c>
      <c r="AA93" s="469">
        <v>4.764562355110149</v>
      </c>
      <c r="AB93" s="468">
        <v>18.771215075520832</v>
      </c>
      <c r="AC93" s="468">
        <v>4.4211333923217939</v>
      </c>
      <c r="AD93" s="468">
        <v>5.8999052803483938</v>
      </c>
      <c r="AE93" s="468">
        <v>4.7904974382079581</v>
      </c>
      <c r="AF93" s="469">
        <v>6.100649940393466</v>
      </c>
      <c r="AG93" s="468">
        <v>3.8781423288969838</v>
      </c>
      <c r="AH93" s="468">
        <v>6.5431422666112846</v>
      </c>
      <c r="AI93" s="468">
        <v>6.3874671568272472</v>
      </c>
      <c r="AJ93" s="468">
        <v>6.3312077035415362</v>
      </c>
      <c r="AK93" s="469">
        <v>5.66784673933679</v>
      </c>
      <c r="AL93" s="468">
        <v>8.5761123368902776</v>
      </c>
      <c r="AM93" s="468">
        <v>8.1171739285689242</v>
      </c>
      <c r="AN93" s="468">
        <v>16.016798993857538</v>
      </c>
      <c r="AO93" s="468">
        <v>15.263907719471669</v>
      </c>
      <c r="AP93" s="469">
        <v>10.860960863454622</v>
      </c>
      <c r="AQ93" s="468">
        <v>10.236389038180814</v>
      </c>
      <c r="AR93" s="468">
        <v>11.923718475558246</v>
      </c>
      <c r="AS93" s="468">
        <v>14.648931400178681</v>
      </c>
      <c r="AT93" s="468">
        <v>15.680674111257563</v>
      </c>
      <c r="AU93" s="469">
        <v>12.59900726771744</v>
      </c>
      <c r="AV93" s="468">
        <v>17.33926496794086</v>
      </c>
      <c r="AW93" s="468">
        <v>12.048300444518969</v>
      </c>
      <c r="AX93" s="468">
        <v>16.182370122951216</v>
      </c>
      <c r="AY93" s="468">
        <v>9.4858131121248661</v>
      </c>
      <c r="AZ93" s="469">
        <v>13.273464620815799</v>
      </c>
      <c r="BA93" s="468">
        <v>9.5721471442455606</v>
      </c>
      <c r="BB93" s="468">
        <v>7.5274647695704777</v>
      </c>
      <c r="BC93" s="468">
        <v>8.699957350985887</v>
      </c>
      <c r="BD93" s="574">
        <v>3.6252296797537369</v>
      </c>
      <c r="BE93" s="469">
        <v>6.5755445017404544</v>
      </c>
      <c r="BF93" s="574">
        <v>6.7941513594884304</v>
      </c>
    </row>
    <row r="94" spans="1:58" s="73" customFormat="1" ht="13.5" customHeight="1" outlineLevel="1" collapsed="1">
      <c r="A94" s="470"/>
      <c r="B94" s="471"/>
      <c r="C94" s="472"/>
      <c r="D94" s="472"/>
      <c r="E94" s="472"/>
      <c r="F94" s="472"/>
      <c r="G94" s="473"/>
      <c r="H94" s="472"/>
      <c r="I94" s="472"/>
      <c r="J94" s="472"/>
      <c r="K94" s="472"/>
      <c r="L94" s="473"/>
      <c r="M94" s="472"/>
      <c r="N94" s="472"/>
      <c r="O94" s="472"/>
      <c r="P94" s="472"/>
      <c r="Q94" s="473"/>
      <c r="R94" s="472"/>
      <c r="S94" s="472"/>
      <c r="T94" s="472"/>
      <c r="U94" s="472"/>
      <c r="V94" s="473"/>
      <c r="W94" s="472"/>
      <c r="X94" s="472"/>
      <c r="Y94" s="472"/>
      <c r="Z94" s="472"/>
      <c r="AA94" s="473"/>
      <c r="AB94" s="472"/>
      <c r="AC94" s="472"/>
      <c r="AD94" s="472"/>
      <c r="AE94" s="472"/>
      <c r="AF94" s="473"/>
      <c r="AG94" s="472"/>
      <c r="AH94" s="472"/>
      <c r="AI94" s="472"/>
      <c r="AJ94" s="472"/>
      <c r="AK94" s="473"/>
      <c r="AL94" s="472"/>
      <c r="AM94" s="472"/>
      <c r="AN94" s="472"/>
      <c r="AO94" s="472"/>
      <c r="AP94" s="473"/>
      <c r="AQ94" s="472"/>
      <c r="AR94" s="472"/>
      <c r="AS94" s="472"/>
      <c r="AT94" s="472"/>
      <c r="AU94" s="473"/>
      <c r="AV94" s="472"/>
      <c r="AW94" s="472"/>
      <c r="AX94" s="472"/>
      <c r="AY94" s="472"/>
      <c r="AZ94" s="473"/>
      <c r="BA94" s="472"/>
      <c r="BB94" s="472"/>
      <c r="BC94" s="472"/>
      <c r="BD94" s="575"/>
      <c r="BE94" s="473"/>
      <c r="BF94" s="575"/>
    </row>
    <row r="95" spans="1:58" s="73" customFormat="1" ht="13.5" customHeight="1" outlineLevel="1" collapsed="1">
      <c r="A95" s="375" t="s">
        <v>285</v>
      </c>
      <c r="B95" s="447"/>
      <c r="C95" s="140"/>
      <c r="D95" s="140"/>
      <c r="E95" s="140"/>
      <c r="F95" s="140"/>
      <c r="G95" s="139"/>
      <c r="H95" s="140"/>
      <c r="I95" s="140"/>
      <c r="J95" s="140"/>
      <c r="K95" s="140"/>
      <c r="L95" s="139"/>
      <c r="M95" s="140"/>
      <c r="N95" s="140"/>
      <c r="O95" s="140"/>
      <c r="P95" s="140"/>
      <c r="Q95" s="139"/>
      <c r="R95" s="140"/>
      <c r="S95" s="140"/>
      <c r="T95" s="140"/>
      <c r="U95" s="140"/>
      <c r="V95" s="139"/>
      <c r="W95" s="140"/>
      <c r="X95" s="140"/>
      <c r="Y95" s="140"/>
      <c r="Z95" s="140"/>
      <c r="AA95" s="139"/>
      <c r="AB95" s="140"/>
      <c r="AC95" s="140"/>
      <c r="AD95" s="140"/>
      <c r="AE95" s="140"/>
      <c r="AF95" s="139"/>
      <c r="AG95" s="140"/>
      <c r="AH95" s="140"/>
      <c r="AI95" s="140"/>
      <c r="AJ95" s="140"/>
      <c r="AK95" s="139"/>
      <c r="AL95" s="140"/>
      <c r="AM95" s="140"/>
      <c r="AN95" s="140"/>
      <c r="AO95" s="140"/>
      <c r="AP95" s="139"/>
      <c r="AQ95" s="140"/>
      <c r="AR95" s="140"/>
      <c r="AS95" s="140"/>
      <c r="AT95" s="140"/>
      <c r="AU95" s="139"/>
      <c r="AV95" s="140"/>
      <c r="AW95" s="140"/>
      <c r="AX95" s="140"/>
      <c r="AY95" s="140"/>
      <c r="AZ95" s="139"/>
      <c r="BA95" s="140"/>
      <c r="BB95" s="140"/>
      <c r="BC95" s="140"/>
      <c r="BD95" s="146"/>
      <c r="BE95" s="139"/>
      <c r="BF95" s="146"/>
    </row>
    <row r="96" spans="1:58" ht="13.5" customHeight="1">
      <c r="A96" s="349" t="s">
        <v>282</v>
      </c>
      <c r="B96" s="335"/>
      <c r="C96" s="416" t="s">
        <v>495</v>
      </c>
      <c r="D96" s="416" t="s">
        <v>495</v>
      </c>
      <c r="E96" s="416" t="s">
        <v>495</v>
      </c>
      <c r="F96" s="413">
        <v>0.53425502389885393</v>
      </c>
      <c r="G96" s="414">
        <v>0.53425502389885393</v>
      </c>
      <c r="H96" s="413">
        <v>0.51313068190272138</v>
      </c>
      <c r="I96" s="413">
        <v>0.47737991266375546</v>
      </c>
      <c r="J96" s="413">
        <v>0.47946155353562758</v>
      </c>
      <c r="K96" s="413">
        <v>0.42541493375223721</v>
      </c>
      <c r="L96" s="414">
        <v>0.42541493375223721</v>
      </c>
      <c r="M96" s="413">
        <v>0.40261733791237381</v>
      </c>
      <c r="N96" s="413">
        <v>0.47980422668209444</v>
      </c>
      <c r="O96" s="413">
        <v>0.36093137395872277</v>
      </c>
      <c r="P96" s="413">
        <v>0.47900980808329052</v>
      </c>
      <c r="Q96" s="414">
        <v>0.47900980808329052</v>
      </c>
      <c r="R96" s="413">
        <v>0.4793746921596434</v>
      </c>
      <c r="S96" s="413">
        <v>0.71803999932830687</v>
      </c>
      <c r="T96" s="413">
        <v>0.59885892229130144</v>
      </c>
      <c r="U96" s="413">
        <v>0.63534914334722858</v>
      </c>
      <c r="V96" s="414">
        <v>0.63534914334722858</v>
      </c>
      <c r="W96" s="413">
        <v>0.59036669206742642</v>
      </c>
      <c r="X96" s="413">
        <v>0.61287796388949312</v>
      </c>
      <c r="Y96" s="413">
        <v>0.62619656293094406</v>
      </c>
      <c r="Z96" s="413">
        <v>0.63732870387470908</v>
      </c>
      <c r="AA96" s="414">
        <v>0.63732870387470908</v>
      </c>
      <c r="AB96" s="413">
        <v>0.61058169267958695</v>
      </c>
      <c r="AC96" s="413">
        <v>0.65707255049562574</v>
      </c>
      <c r="AD96" s="413">
        <v>0.66320025319889675</v>
      </c>
      <c r="AE96" s="413">
        <v>0.62992471769134251</v>
      </c>
      <c r="AF96" s="414">
        <v>0.62992471769134251</v>
      </c>
      <c r="AG96" s="413">
        <v>0.76146391568381422</v>
      </c>
      <c r="AH96" s="413">
        <v>0.69708063807894194</v>
      </c>
      <c r="AI96" s="413">
        <v>0.68569137713385997</v>
      </c>
      <c r="AJ96" s="413">
        <v>0.69306489757056433</v>
      </c>
      <c r="AK96" s="414">
        <v>0.69306489757056433</v>
      </c>
      <c r="AL96" s="413">
        <v>0.66541435777161839</v>
      </c>
      <c r="AM96" s="413">
        <v>0.66366987391636412</v>
      </c>
      <c r="AN96" s="413">
        <v>0.66128038198828143</v>
      </c>
      <c r="AO96" s="413">
        <v>0.71436290972710592</v>
      </c>
      <c r="AP96" s="414">
        <v>0.71436290972710592</v>
      </c>
      <c r="AQ96" s="413">
        <v>0.81730260041090919</v>
      </c>
      <c r="AR96" s="413">
        <v>0.84175213130009308</v>
      </c>
      <c r="AS96" s="413">
        <v>0.77945246635251042</v>
      </c>
      <c r="AT96" s="413">
        <v>0.62029444049848259</v>
      </c>
      <c r="AU96" s="414">
        <v>0.62029444049848259</v>
      </c>
      <c r="AV96" s="413">
        <v>0.71251416761117403</v>
      </c>
      <c r="AW96" s="413">
        <v>0.7119545421432214</v>
      </c>
      <c r="AX96" s="413">
        <v>0.6258893734220794</v>
      </c>
      <c r="AY96" s="413">
        <v>0.68572187463109435</v>
      </c>
      <c r="AZ96" s="414">
        <v>0.68572187463109435</v>
      </c>
      <c r="BA96" s="413">
        <v>0.68538599842678949</v>
      </c>
      <c r="BB96" s="413">
        <v>0.66460362470718781</v>
      </c>
      <c r="BC96" s="419">
        <v>0.67460636965467879</v>
      </c>
      <c r="BD96" s="419">
        <v>0.62863127605103353</v>
      </c>
      <c r="BE96" s="414">
        <v>0.62863127605103353</v>
      </c>
      <c r="BF96" s="419">
        <v>0.65991812059993882</v>
      </c>
    </row>
    <row r="97" spans="1:58" ht="13.5" customHeight="1">
      <c r="A97" s="349" t="s">
        <v>344</v>
      </c>
      <c r="B97" s="335"/>
      <c r="C97" s="416" t="s">
        <v>495</v>
      </c>
      <c r="D97" s="416" t="s">
        <v>495</v>
      </c>
      <c r="E97" s="416" t="s">
        <v>495</v>
      </c>
      <c r="F97" s="413">
        <v>0.40081163480553722</v>
      </c>
      <c r="G97" s="414">
        <v>0.40081163480553722</v>
      </c>
      <c r="H97" s="413">
        <v>0.32735375773220982</v>
      </c>
      <c r="I97" s="413">
        <v>0.28607120549656467</v>
      </c>
      <c r="J97" s="413">
        <v>0.28752161645581142</v>
      </c>
      <c r="K97" s="413">
        <v>0.32849728659710092</v>
      </c>
      <c r="L97" s="414">
        <v>0.32849728659710092</v>
      </c>
      <c r="M97" s="413">
        <v>0.30184028435664217</v>
      </c>
      <c r="N97" s="413">
        <v>0.27036191366570178</v>
      </c>
      <c r="O97" s="413">
        <v>0.27568518944288967</v>
      </c>
      <c r="P97" s="413">
        <v>0.27332905865469759</v>
      </c>
      <c r="Q97" s="414">
        <v>0.27332905865469759</v>
      </c>
      <c r="R97" s="413">
        <v>0.26359293268364986</v>
      </c>
      <c r="S97" s="413">
        <v>0.16176226914290526</v>
      </c>
      <c r="T97" s="413">
        <v>0.22401004890303541</v>
      </c>
      <c r="U97" s="413">
        <v>0.23719343728710923</v>
      </c>
      <c r="V97" s="414">
        <v>0.23719343728710923</v>
      </c>
      <c r="W97" s="413">
        <v>0.25066539604708571</v>
      </c>
      <c r="X97" s="413">
        <v>0.23046441813875793</v>
      </c>
      <c r="Y97" s="413">
        <v>0.23408211701493056</v>
      </c>
      <c r="Z97" s="413">
        <v>0.27833694881100474</v>
      </c>
      <c r="AA97" s="414">
        <v>0.27833694881100474</v>
      </c>
      <c r="AB97" s="413">
        <v>0.28041627321064033</v>
      </c>
      <c r="AC97" s="413">
        <v>0.31809876811506715</v>
      </c>
      <c r="AD97" s="413">
        <v>0.22338869653397544</v>
      </c>
      <c r="AE97" s="413">
        <v>0.1809726656342672</v>
      </c>
      <c r="AF97" s="414">
        <v>0.1809726656342672</v>
      </c>
      <c r="AG97" s="413">
        <v>0.15193420051670242</v>
      </c>
      <c r="AH97" s="413">
        <v>0.17371424580636868</v>
      </c>
      <c r="AI97" s="413">
        <v>0.15007509606061145</v>
      </c>
      <c r="AJ97" s="413">
        <v>0.1471089999180655</v>
      </c>
      <c r="AK97" s="414">
        <v>0.1471089999180655</v>
      </c>
      <c r="AL97" s="413">
        <v>0.1362427904786504</v>
      </c>
      <c r="AM97" s="413">
        <v>0.15851918533605666</v>
      </c>
      <c r="AN97" s="413">
        <v>0.13276109821422416</v>
      </c>
      <c r="AO97" s="413">
        <v>0.13110508818620126</v>
      </c>
      <c r="AP97" s="414">
        <v>0.13110508818620126</v>
      </c>
      <c r="AQ97" s="413">
        <v>9.542202976685886E-2</v>
      </c>
      <c r="AR97" s="413">
        <v>6.729264701235442E-2</v>
      </c>
      <c r="AS97" s="413">
        <v>5.7982664151139778E-2</v>
      </c>
      <c r="AT97" s="413">
        <v>5.8281604843816184E-2</v>
      </c>
      <c r="AU97" s="414">
        <v>5.8281604843816184E-2</v>
      </c>
      <c r="AV97" s="413">
        <v>5.173436341669975E-2</v>
      </c>
      <c r="AW97" s="413">
        <v>4.965581964099066E-2</v>
      </c>
      <c r="AX97" s="413">
        <v>5.3535170011394094E-2</v>
      </c>
      <c r="AY97" s="413">
        <v>6.4094303188704183E-2</v>
      </c>
      <c r="AZ97" s="414">
        <v>5.8529068927098908E-2</v>
      </c>
      <c r="BA97" s="413">
        <v>6.1363103091180586E-2</v>
      </c>
      <c r="BB97" s="413">
        <v>6.3912035078513452E-2</v>
      </c>
      <c r="BC97" s="419">
        <v>7.1802147932638616E-2</v>
      </c>
      <c r="BD97" s="419">
        <v>7.879832760933661E-2</v>
      </c>
      <c r="BE97" s="414">
        <v>1.5907576318535224</v>
      </c>
      <c r="BF97" s="419">
        <v>6.8305251168175707E-2</v>
      </c>
    </row>
    <row r="98" spans="1:58" s="66" customFormat="1" ht="13.5" customHeight="1">
      <c r="A98" s="458" t="s">
        <v>283</v>
      </c>
      <c r="B98" s="459"/>
      <c r="C98" s="462"/>
      <c r="D98" s="462"/>
      <c r="E98" s="462"/>
      <c r="F98" s="462">
        <v>41580</v>
      </c>
      <c r="G98" s="461">
        <v>41580</v>
      </c>
      <c r="H98" s="462">
        <v>34487</v>
      </c>
      <c r="I98" s="462">
        <v>27330</v>
      </c>
      <c r="J98" s="462">
        <v>31807</v>
      </c>
      <c r="K98" s="462">
        <v>33039</v>
      </c>
      <c r="L98" s="461">
        <v>33039</v>
      </c>
      <c r="M98" s="460">
        <v>30950</v>
      </c>
      <c r="N98" s="460">
        <v>36076</v>
      </c>
      <c r="O98" s="460">
        <v>37652</v>
      </c>
      <c r="P98" s="460">
        <v>42880</v>
      </c>
      <c r="Q98" s="461">
        <v>42880</v>
      </c>
      <c r="R98" s="460">
        <v>47323.869609999994</v>
      </c>
      <c r="S98" s="460">
        <v>42760</v>
      </c>
      <c r="T98" s="460">
        <v>55001</v>
      </c>
      <c r="U98" s="460">
        <v>63709</v>
      </c>
      <c r="V98" s="461">
        <v>63709</v>
      </c>
      <c r="W98" s="460">
        <v>70501</v>
      </c>
      <c r="X98" s="474">
        <v>70435</v>
      </c>
      <c r="Y98" s="474">
        <v>77649</v>
      </c>
      <c r="Z98" s="474">
        <v>86272</v>
      </c>
      <c r="AA98" s="461">
        <v>103872</v>
      </c>
      <c r="AB98" s="460">
        <v>87395</v>
      </c>
      <c r="AC98" s="460">
        <v>103872</v>
      </c>
      <c r="AD98" s="460">
        <v>73340</v>
      </c>
      <c r="AE98" s="460">
        <v>50205</v>
      </c>
      <c r="AF98" s="461">
        <v>50205</v>
      </c>
      <c r="AG98" s="460">
        <v>60688.674079999997</v>
      </c>
      <c r="AH98" s="460">
        <v>60293.292710000009</v>
      </c>
      <c r="AI98" s="460">
        <v>49646.798469999994</v>
      </c>
      <c r="AJ98" s="475">
        <v>45131</v>
      </c>
      <c r="AK98" s="461">
        <v>45131</v>
      </c>
      <c r="AL98" s="463">
        <v>43692.437560000006</v>
      </c>
      <c r="AM98" s="463">
        <v>49531.673699999999</v>
      </c>
      <c r="AN98" s="463">
        <v>40855.224560000002</v>
      </c>
      <c r="AO98" s="463">
        <v>41648.072</v>
      </c>
      <c r="AP98" s="461">
        <v>41648.072</v>
      </c>
      <c r="AQ98" s="463">
        <v>40575.804899999996</v>
      </c>
      <c r="AR98" s="463">
        <v>28041.28875</v>
      </c>
      <c r="AS98" s="463">
        <v>22991.509399999999</v>
      </c>
      <c r="AT98" s="463">
        <v>19213</v>
      </c>
      <c r="AU98" s="461">
        <v>19213</v>
      </c>
      <c r="AV98" s="463">
        <v>21374</v>
      </c>
      <c r="AW98" s="463">
        <v>19546</v>
      </c>
      <c r="AX98" s="463">
        <v>19089</v>
      </c>
      <c r="AY98" s="463">
        <v>23235</v>
      </c>
      <c r="AZ98" s="461">
        <v>23235</v>
      </c>
      <c r="BA98" s="463">
        <v>24397</v>
      </c>
      <c r="BB98" s="463">
        <v>26953</v>
      </c>
      <c r="BC98" s="463">
        <v>30163</v>
      </c>
      <c r="BD98" s="463">
        <v>29711</v>
      </c>
      <c r="BE98" s="461">
        <v>29711</v>
      </c>
      <c r="BF98" s="463">
        <v>25871.43</v>
      </c>
    </row>
    <row r="99" spans="1:58" s="66" customFormat="1" ht="13.5" customHeight="1">
      <c r="A99" s="458" t="s">
        <v>345</v>
      </c>
      <c r="B99" s="459"/>
      <c r="C99" s="462"/>
      <c r="D99" s="462"/>
      <c r="E99" s="462"/>
      <c r="F99" s="462">
        <v>77828</v>
      </c>
      <c r="G99" s="461">
        <v>77828</v>
      </c>
      <c r="H99" s="462">
        <v>67209</v>
      </c>
      <c r="I99" s="462">
        <v>57250</v>
      </c>
      <c r="J99" s="462">
        <v>66339</v>
      </c>
      <c r="K99" s="462">
        <v>77663</v>
      </c>
      <c r="L99" s="461">
        <v>77663</v>
      </c>
      <c r="M99" s="460">
        <v>76872</v>
      </c>
      <c r="N99" s="460">
        <v>75189</v>
      </c>
      <c r="O99" s="460">
        <v>104319</v>
      </c>
      <c r="P99" s="460">
        <v>89518</v>
      </c>
      <c r="Q99" s="461">
        <v>89518</v>
      </c>
      <c r="R99" s="460">
        <v>98720</v>
      </c>
      <c r="S99" s="460">
        <v>59551</v>
      </c>
      <c r="T99" s="460">
        <v>91843</v>
      </c>
      <c r="U99" s="460">
        <v>100274</v>
      </c>
      <c r="V99" s="461">
        <v>100274</v>
      </c>
      <c r="W99" s="460">
        <v>119419</v>
      </c>
      <c r="X99" s="474">
        <v>114925</v>
      </c>
      <c r="Y99" s="474">
        <v>124001</v>
      </c>
      <c r="Z99" s="474">
        <v>135365</v>
      </c>
      <c r="AA99" s="461">
        <v>135365</v>
      </c>
      <c r="AB99" s="460">
        <v>143134</v>
      </c>
      <c r="AC99" s="460">
        <v>158083</v>
      </c>
      <c r="AD99" s="460">
        <v>110585.00000000001</v>
      </c>
      <c r="AE99" s="460">
        <v>79700</v>
      </c>
      <c r="AF99" s="461">
        <v>79700</v>
      </c>
      <c r="AG99" s="460">
        <v>92751</v>
      </c>
      <c r="AH99" s="460">
        <v>86494</v>
      </c>
      <c r="AI99" s="460">
        <v>72404</v>
      </c>
      <c r="AJ99" s="475">
        <v>65117.999999999993</v>
      </c>
      <c r="AK99" s="461">
        <v>65117.999999999993</v>
      </c>
      <c r="AL99" s="463">
        <v>65662</v>
      </c>
      <c r="AM99" s="463">
        <v>74633</v>
      </c>
      <c r="AN99" s="463">
        <v>61782</v>
      </c>
      <c r="AO99" s="463">
        <v>58301</v>
      </c>
      <c r="AP99" s="461">
        <v>58301</v>
      </c>
      <c r="AQ99" s="463">
        <v>49646</v>
      </c>
      <c r="AR99" s="463">
        <v>33313</v>
      </c>
      <c r="AS99" s="463">
        <v>29497</v>
      </c>
      <c r="AT99" s="463">
        <v>30974</v>
      </c>
      <c r="AU99" s="461">
        <v>30974</v>
      </c>
      <c r="AV99" s="463">
        <v>29998</v>
      </c>
      <c r="AW99" s="463">
        <v>27454</v>
      </c>
      <c r="AX99" s="463">
        <v>30499</v>
      </c>
      <c r="AY99" s="463">
        <v>33884</v>
      </c>
      <c r="AZ99" s="461">
        <v>33884</v>
      </c>
      <c r="BA99" s="463">
        <v>35596</v>
      </c>
      <c r="BB99" s="463">
        <v>40555</v>
      </c>
      <c r="BC99" s="463">
        <v>44712</v>
      </c>
      <c r="BD99" s="463">
        <v>47263</v>
      </c>
      <c r="BE99" s="461">
        <v>47263</v>
      </c>
      <c r="BF99" s="463">
        <v>39204</v>
      </c>
    </row>
    <row r="100" spans="1:58" s="66" customFormat="1" ht="13.5" customHeight="1">
      <c r="A100" s="349" t="s">
        <v>286</v>
      </c>
      <c r="B100" s="335"/>
      <c r="C100" s="130">
        <v>65.332000998369026</v>
      </c>
      <c r="D100" s="130">
        <v>63.504357885164083</v>
      </c>
      <c r="E100" s="130">
        <v>65.41051258017346</v>
      </c>
      <c r="F100" s="130">
        <v>63.857780614735816</v>
      </c>
      <c r="G100" s="132">
        <v>67.093415227160321</v>
      </c>
      <c r="H100" s="130">
        <v>71.05883917636325</v>
      </c>
      <c r="I100" s="130">
        <v>67.180596634732225</v>
      </c>
      <c r="J100" s="130">
        <v>72.713495110091415</v>
      </c>
      <c r="K100" s="130">
        <v>79.207144694756607</v>
      </c>
      <c r="L100" s="132">
        <v>79.140588191257123</v>
      </c>
      <c r="M100" s="130">
        <v>81.819021226434415</v>
      </c>
      <c r="N100" s="130">
        <v>83.708350199683252</v>
      </c>
      <c r="O100" s="130">
        <v>90.109335928603429</v>
      </c>
      <c r="P100" s="130">
        <v>72.81905260227596</v>
      </c>
      <c r="Q100" s="132">
        <v>85.500329354705471</v>
      </c>
      <c r="R100" s="130">
        <v>78.021914369777591</v>
      </c>
      <c r="S100" s="130">
        <v>72.95410764889813</v>
      </c>
      <c r="T100" s="130">
        <v>74.691088032989043</v>
      </c>
      <c r="U100" s="130">
        <v>80.280417642709622</v>
      </c>
      <c r="V100" s="132">
        <v>80.328009628235591</v>
      </c>
      <c r="W100" s="130">
        <v>86.650321023708244</v>
      </c>
      <c r="X100" s="130">
        <v>83.039962574477229</v>
      </c>
      <c r="Y100" s="130">
        <v>86.234053929734685</v>
      </c>
      <c r="Z100" s="130">
        <v>86.291664786176085</v>
      </c>
      <c r="AA100" s="132">
        <v>81.148441541015998</v>
      </c>
      <c r="AB100" s="130">
        <v>90.020325564652168</v>
      </c>
      <c r="AC100" s="130">
        <v>80.775812789202163</v>
      </c>
      <c r="AD100" s="130">
        <v>78.323376047260126</v>
      </c>
      <c r="AE100" s="130">
        <v>77.656597901710228</v>
      </c>
      <c r="AF100" s="132">
        <v>78.138571779868983</v>
      </c>
      <c r="AG100" s="130">
        <v>87.373740921335141</v>
      </c>
      <c r="AH100" s="130">
        <v>76.830940391466953</v>
      </c>
      <c r="AI100" s="130">
        <v>73.543202952875831</v>
      </c>
      <c r="AJ100" s="476">
        <v>70.788955593164459</v>
      </c>
      <c r="AK100" s="132">
        <v>70.652696146957851</v>
      </c>
      <c r="AL100" s="476">
        <v>72.740671859022825</v>
      </c>
      <c r="AM100" s="476">
        <v>67.594056382127519</v>
      </c>
      <c r="AN100" s="476">
        <v>66.278314740159118</v>
      </c>
      <c r="AO100" s="476">
        <v>64.935901934244583</v>
      </c>
      <c r="AP100" s="132">
        <v>64.825970551211228</v>
      </c>
      <c r="AQ100" s="476">
        <v>68.812024803276344</v>
      </c>
      <c r="AR100" s="476">
        <v>65.93329005639977</v>
      </c>
      <c r="AS100" s="476">
        <v>66.581405106243977</v>
      </c>
      <c r="AT100" s="476">
        <v>74.282555680660039</v>
      </c>
      <c r="AU100" s="132">
        <v>74.282555680660039</v>
      </c>
      <c r="AV100" s="476">
        <v>72.127997677904006</v>
      </c>
      <c r="AW100" s="476">
        <v>66.763857845153467</v>
      </c>
      <c r="AX100" s="476">
        <v>68.080987486504384</v>
      </c>
      <c r="AY100" s="476">
        <v>65.114239984214507</v>
      </c>
      <c r="AZ100" s="132">
        <v>65.114239984214507</v>
      </c>
      <c r="BA100" s="476">
        <v>66.927784511456736</v>
      </c>
      <c r="BB100" s="476">
        <v>70.358770827844467</v>
      </c>
      <c r="BC100" s="476">
        <v>66.138148167329334</v>
      </c>
      <c r="BD100" s="476">
        <v>66.796260003519834</v>
      </c>
      <c r="BE100" s="132">
        <v>66.796260003519834</v>
      </c>
      <c r="BF100" s="476">
        <v>64.770400495176887</v>
      </c>
    </row>
    <row r="101" spans="1:58" s="66" customFormat="1" ht="13.5" customHeight="1">
      <c r="A101" s="349"/>
      <c r="B101" s="335"/>
      <c r="C101" s="477"/>
      <c r="D101" s="477"/>
      <c r="E101" s="477"/>
      <c r="F101" s="477"/>
      <c r="G101" s="478"/>
      <c r="H101" s="477"/>
      <c r="I101" s="477"/>
      <c r="J101" s="477"/>
      <c r="K101" s="477"/>
      <c r="L101" s="478"/>
      <c r="M101" s="477"/>
      <c r="N101" s="477"/>
      <c r="O101" s="477"/>
      <c r="P101" s="477"/>
      <c r="Q101" s="478"/>
      <c r="R101" s="477"/>
      <c r="S101" s="477"/>
      <c r="T101" s="477"/>
      <c r="U101" s="477"/>
      <c r="V101" s="478"/>
      <c r="W101" s="477"/>
      <c r="X101" s="477"/>
      <c r="Y101" s="477"/>
      <c r="Z101" s="477"/>
      <c r="AA101" s="478"/>
      <c r="AB101" s="477"/>
      <c r="AC101" s="477"/>
      <c r="AD101" s="477"/>
      <c r="AE101" s="477"/>
      <c r="AF101" s="478"/>
      <c r="AG101" s="477"/>
      <c r="AH101" s="477"/>
      <c r="AI101" s="477"/>
      <c r="AJ101" s="477"/>
      <c r="AK101" s="478"/>
      <c r="AL101" s="477"/>
      <c r="AM101" s="477"/>
      <c r="AN101" s="477"/>
      <c r="AO101" s="477"/>
      <c r="AP101" s="478"/>
      <c r="AQ101" s="477"/>
      <c r="AR101" s="477"/>
      <c r="AS101" s="477"/>
      <c r="AT101" s="477"/>
      <c r="AU101" s="478"/>
      <c r="AV101" s="477"/>
      <c r="AW101" s="477"/>
      <c r="AX101" s="477"/>
      <c r="AY101" s="477"/>
      <c r="AZ101" s="478"/>
      <c r="BA101" s="477"/>
      <c r="BB101" s="477"/>
      <c r="BC101" s="477"/>
      <c r="BD101" s="576"/>
      <c r="BE101" s="478"/>
      <c r="BF101" s="576"/>
    </row>
    <row r="102" spans="1:58" s="66" customFormat="1" ht="13.5" customHeight="1">
      <c r="A102" s="375" t="s">
        <v>288</v>
      </c>
      <c r="B102" s="174"/>
      <c r="C102" s="479" t="s">
        <v>495</v>
      </c>
      <c r="D102" s="479" t="s">
        <v>495</v>
      </c>
      <c r="E102" s="479" t="s">
        <v>495</v>
      </c>
      <c r="F102" s="479" t="s">
        <v>495</v>
      </c>
      <c r="G102" s="412" t="s">
        <v>495</v>
      </c>
      <c r="H102" s="479" t="s">
        <v>495</v>
      </c>
      <c r="I102" s="479" t="s">
        <v>495</v>
      </c>
      <c r="J102" s="479" t="s">
        <v>495</v>
      </c>
      <c r="K102" s="479" t="s">
        <v>495</v>
      </c>
      <c r="L102" s="412" t="s">
        <v>495</v>
      </c>
      <c r="M102" s="411">
        <v>0.47255200026353328</v>
      </c>
      <c r="N102" s="411">
        <v>0.51532893569621907</v>
      </c>
      <c r="O102" s="411">
        <v>0.12700262791293757</v>
      </c>
      <c r="P102" s="411">
        <v>1.3206698961274719</v>
      </c>
      <c r="Q102" s="412">
        <v>0.61585005946377669</v>
      </c>
      <c r="R102" s="411">
        <v>0.17092117194204029</v>
      </c>
      <c r="S102" s="411">
        <v>0.90544206490988366</v>
      </c>
      <c r="T102" s="411">
        <v>0.75219601691620719</v>
      </c>
      <c r="U102" s="411">
        <v>0.24674987016069294</v>
      </c>
      <c r="V102" s="412">
        <v>0.53070939851087195</v>
      </c>
      <c r="W102" s="411">
        <v>0.52966677456930333</v>
      </c>
      <c r="X102" s="411">
        <v>0.6174741724721049</v>
      </c>
      <c r="Y102" s="411">
        <v>0.56263930096137882</v>
      </c>
      <c r="Z102" s="411">
        <v>1.6907117317667786</v>
      </c>
      <c r="AA102" s="412">
        <v>0.7541368517742455</v>
      </c>
      <c r="AB102" s="411">
        <v>0.41177325632215989</v>
      </c>
      <c r="AC102" s="411">
        <v>1.3171918463353836</v>
      </c>
      <c r="AD102" s="411">
        <v>0.79470771433282039</v>
      </c>
      <c r="AE102" s="411">
        <v>1.2568673397149668</v>
      </c>
      <c r="AF102" s="412">
        <v>0.92669017668130615</v>
      </c>
      <c r="AG102" s="411">
        <v>8.66518021152521E-2</v>
      </c>
      <c r="AH102" s="411">
        <v>1.1632791291901985</v>
      </c>
      <c r="AI102" s="411">
        <v>1.2694290124988252</v>
      </c>
      <c r="AJ102" s="411">
        <v>1.3976954572899229</v>
      </c>
      <c r="AK102" s="412">
        <v>1.0305627071025878</v>
      </c>
      <c r="AL102" s="411">
        <v>0.60964202803730572</v>
      </c>
      <c r="AM102" s="411">
        <v>1.327609857533425</v>
      </c>
      <c r="AN102" s="411">
        <v>1.1021093379244602</v>
      </c>
      <c r="AO102" s="411">
        <v>1.2397022431232283</v>
      </c>
      <c r="AP102" s="412">
        <v>0.2584896905531946</v>
      </c>
      <c r="AQ102" s="411">
        <v>0.49608004487953039</v>
      </c>
      <c r="AR102" s="411">
        <v>1.0658551567454315</v>
      </c>
      <c r="AS102" s="411">
        <v>1.0435727497314848</v>
      </c>
      <c r="AT102" s="411">
        <v>0.85531726896269034</v>
      </c>
      <c r="AU102" s="412">
        <v>0.85600894494010893</v>
      </c>
      <c r="AV102" s="411">
        <v>0.55883386770280508</v>
      </c>
      <c r="AW102" s="411">
        <v>1.1850073607204008</v>
      </c>
      <c r="AX102" s="411">
        <v>0.95591245939577296</v>
      </c>
      <c r="AY102" s="411">
        <v>1.4595106403697642</v>
      </c>
      <c r="AZ102" s="412">
        <v>1.0142410171213732</v>
      </c>
      <c r="BA102" s="411">
        <v>0.46512989401825255</v>
      </c>
      <c r="BB102" s="411">
        <v>0.7726396383933275</v>
      </c>
      <c r="BC102" s="411">
        <v>1.0659959939689572</v>
      </c>
      <c r="BD102" s="452">
        <v>1.0494122795397036</v>
      </c>
      <c r="BE102" s="412">
        <v>0.83126165979006006</v>
      </c>
      <c r="BF102" s="452">
        <v>0.67033188065428151</v>
      </c>
    </row>
    <row r="103" spans="1:58" s="66" customFormat="1" ht="13.5" customHeight="1">
      <c r="A103" s="375"/>
      <c r="B103" s="174"/>
      <c r="C103" s="479"/>
      <c r="D103" s="479"/>
      <c r="E103" s="479"/>
      <c r="F103" s="479"/>
      <c r="G103" s="412"/>
      <c r="H103" s="479"/>
      <c r="I103" s="479"/>
      <c r="J103" s="479"/>
      <c r="K103" s="479"/>
      <c r="L103" s="412"/>
      <c r="M103" s="411"/>
      <c r="N103" s="411"/>
      <c r="O103" s="411"/>
      <c r="P103" s="411"/>
      <c r="Q103" s="412"/>
      <c r="R103" s="411"/>
      <c r="S103" s="411"/>
      <c r="T103" s="411"/>
      <c r="U103" s="411"/>
      <c r="V103" s="412"/>
      <c r="W103" s="411"/>
      <c r="X103" s="411"/>
      <c r="Y103" s="411"/>
      <c r="Z103" s="411"/>
      <c r="AA103" s="412"/>
      <c r="AB103" s="411"/>
      <c r="AC103" s="411"/>
      <c r="AD103" s="411"/>
      <c r="AE103" s="411"/>
      <c r="AF103" s="412"/>
      <c r="AG103" s="411"/>
      <c r="AH103" s="411"/>
      <c r="AI103" s="411"/>
      <c r="AJ103" s="411"/>
      <c r="AK103" s="412"/>
      <c r="AL103" s="411"/>
      <c r="AM103" s="411"/>
      <c r="AN103" s="411"/>
      <c r="AO103" s="411"/>
      <c r="AP103" s="412"/>
      <c r="AQ103" s="411"/>
      <c r="AR103" s="411"/>
      <c r="AS103" s="411"/>
      <c r="AT103" s="411"/>
      <c r="AU103" s="412"/>
      <c r="AV103" s="411"/>
      <c r="AW103" s="411"/>
      <c r="AX103" s="411"/>
      <c r="AY103" s="411"/>
      <c r="AZ103" s="412"/>
      <c r="BA103" s="411"/>
      <c r="BB103" s="411"/>
      <c r="BC103" s="411"/>
      <c r="BD103" s="411"/>
      <c r="BE103" s="412"/>
      <c r="BF103" s="411"/>
    </row>
    <row r="104" spans="1:58" s="66" customFormat="1" ht="13.5" customHeight="1">
      <c r="A104" s="375" t="s">
        <v>400</v>
      </c>
      <c r="B104" s="174"/>
      <c r="C104" s="480">
        <v>0</v>
      </c>
      <c r="D104" s="480">
        <v>0</v>
      </c>
      <c r="E104" s="480">
        <v>0</v>
      </c>
      <c r="F104" s="480">
        <v>0</v>
      </c>
      <c r="G104" s="481">
        <v>0</v>
      </c>
      <c r="H104" s="480">
        <v>0</v>
      </c>
      <c r="I104" s="480">
        <v>0</v>
      </c>
      <c r="J104" s="480">
        <v>0</v>
      </c>
      <c r="K104" s="480">
        <v>0</v>
      </c>
      <c r="L104" s="481">
        <v>0</v>
      </c>
      <c r="M104" s="480">
        <v>0</v>
      </c>
      <c r="N104" s="480">
        <v>0</v>
      </c>
      <c r="O104" s="480">
        <v>0</v>
      </c>
      <c r="P104" s="480">
        <v>0</v>
      </c>
      <c r="Q104" s="481">
        <v>0</v>
      </c>
      <c r="R104" s="480">
        <v>0</v>
      </c>
      <c r="S104" s="480">
        <v>0</v>
      </c>
      <c r="T104" s="480">
        <v>0</v>
      </c>
      <c r="U104" s="480">
        <v>0</v>
      </c>
      <c r="V104" s="481">
        <v>0</v>
      </c>
      <c r="W104" s="480">
        <v>0</v>
      </c>
      <c r="X104" s="480">
        <v>0</v>
      </c>
      <c r="Y104" s="480">
        <v>0</v>
      </c>
      <c r="Z104" s="480">
        <v>0</v>
      </c>
      <c r="AA104" s="481">
        <v>0</v>
      </c>
      <c r="AB104" s="480">
        <v>0</v>
      </c>
      <c r="AC104" s="480">
        <v>0</v>
      </c>
      <c r="AD104" s="480">
        <v>0</v>
      </c>
      <c r="AE104" s="480">
        <v>0</v>
      </c>
      <c r="AF104" s="481">
        <v>0</v>
      </c>
      <c r="AG104" s="480">
        <v>0</v>
      </c>
      <c r="AH104" s="480">
        <v>0</v>
      </c>
      <c r="AI104" s="480">
        <v>0</v>
      </c>
      <c r="AJ104" s="480">
        <v>0</v>
      </c>
      <c r="AK104" s="481">
        <v>0</v>
      </c>
      <c r="AL104" s="480">
        <v>0</v>
      </c>
      <c r="AM104" s="480">
        <v>0</v>
      </c>
      <c r="AN104" s="480">
        <v>0</v>
      </c>
      <c r="AO104" s="480">
        <v>0</v>
      </c>
      <c r="AP104" s="481">
        <v>0</v>
      </c>
      <c r="AQ104" s="480">
        <v>0</v>
      </c>
      <c r="AR104" s="480">
        <v>0</v>
      </c>
      <c r="AS104" s="480">
        <v>0</v>
      </c>
      <c r="AT104" s="480">
        <v>0</v>
      </c>
      <c r="AU104" s="481">
        <v>0</v>
      </c>
      <c r="AV104" s="480">
        <v>32535.16955000001</v>
      </c>
      <c r="AW104" s="480">
        <v>52955.373260000022</v>
      </c>
      <c r="AX104" s="480">
        <v>96930.131909999996</v>
      </c>
      <c r="AY104" s="480">
        <v>141383.13108999998</v>
      </c>
      <c r="AZ104" s="481">
        <v>323803.80580999999</v>
      </c>
      <c r="BA104" s="480">
        <v>48050.999999999993</v>
      </c>
      <c r="BB104" s="480">
        <v>41659.000000000007</v>
      </c>
      <c r="BC104" s="480">
        <v>40364.79280000001</v>
      </c>
      <c r="BD104" s="480">
        <v>77782.444999999992</v>
      </c>
      <c r="BE104" s="481">
        <v>207857.2378</v>
      </c>
      <c r="BF104" s="480">
        <v>40698.718869999997</v>
      </c>
    </row>
    <row r="105" spans="1:58" ht="13.5" customHeight="1">
      <c r="A105" s="349" t="s">
        <v>500</v>
      </c>
      <c r="B105" s="174"/>
      <c r="C105" s="462">
        <v>0</v>
      </c>
      <c r="D105" s="462">
        <v>0</v>
      </c>
      <c r="E105" s="462">
        <v>0</v>
      </c>
      <c r="F105" s="462">
        <v>0</v>
      </c>
      <c r="G105" s="461">
        <v>0</v>
      </c>
      <c r="H105" s="462">
        <v>0</v>
      </c>
      <c r="I105" s="462">
        <v>0</v>
      </c>
      <c r="J105" s="462">
        <v>0</v>
      </c>
      <c r="K105" s="462">
        <v>0</v>
      </c>
      <c r="L105" s="461">
        <v>0</v>
      </c>
      <c r="M105" s="462">
        <v>0</v>
      </c>
      <c r="N105" s="462">
        <v>0</v>
      </c>
      <c r="O105" s="462">
        <v>0</v>
      </c>
      <c r="P105" s="462">
        <v>0</v>
      </c>
      <c r="Q105" s="461">
        <v>0</v>
      </c>
      <c r="R105" s="462">
        <v>0</v>
      </c>
      <c r="S105" s="462">
        <v>0</v>
      </c>
      <c r="T105" s="462">
        <v>0</v>
      </c>
      <c r="U105" s="462">
        <v>0</v>
      </c>
      <c r="V105" s="461">
        <v>0</v>
      </c>
      <c r="W105" s="462">
        <v>0</v>
      </c>
      <c r="X105" s="462">
        <v>0</v>
      </c>
      <c r="Y105" s="462">
        <v>0</v>
      </c>
      <c r="Z105" s="462">
        <v>0</v>
      </c>
      <c r="AA105" s="461">
        <v>0</v>
      </c>
      <c r="AB105" s="462">
        <v>0</v>
      </c>
      <c r="AC105" s="462">
        <v>0</v>
      </c>
      <c r="AD105" s="462">
        <v>0</v>
      </c>
      <c r="AE105" s="462">
        <v>0</v>
      </c>
      <c r="AF105" s="461">
        <v>0</v>
      </c>
      <c r="AG105" s="462">
        <v>0</v>
      </c>
      <c r="AH105" s="462">
        <v>0</v>
      </c>
      <c r="AI105" s="462">
        <v>0</v>
      </c>
      <c r="AJ105" s="462">
        <v>0</v>
      </c>
      <c r="AK105" s="461">
        <v>0</v>
      </c>
      <c r="AL105" s="462">
        <v>0</v>
      </c>
      <c r="AM105" s="462">
        <v>0</v>
      </c>
      <c r="AN105" s="462">
        <v>0</v>
      </c>
      <c r="AO105" s="462">
        <v>0</v>
      </c>
      <c r="AP105" s="461">
        <v>0</v>
      </c>
      <c r="AQ105" s="462">
        <v>0</v>
      </c>
      <c r="AR105" s="462">
        <v>0</v>
      </c>
      <c r="AS105" s="462">
        <v>0</v>
      </c>
      <c r="AT105" s="462">
        <v>0</v>
      </c>
      <c r="AU105" s="461">
        <v>0</v>
      </c>
      <c r="AV105" s="462">
        <v>0</v>
      </c>
      <c r="AW105" s="462">
        <v>0</v>
      </c>
      <c r="AX105" s="462">
        <v>0</v>
      </c>
      <c r="AY105" s="462">
        <v>0</v>
      </c>
      <c r="AZ105" s="461">
        <v>0</v>
      </c>
      <c r="BA105" s="462">
        <v>0</v>
      </c>
      <c r="BB105" s="462">
        <v>0</v>
      </c>
      <c r="BC105" s="462">
        <v>6767.6108099999992</v>
      </c>
      <c r="BD105" s="483">
        <v>0</v>
      </c>
      <c r="BE105" s="461">
        <v>6767.6108099999992</v>
      </c>
      <c r="BF105" s="483">
        <v>0</v>
      </c>
    </row>
    <row r="106" spans="1:58" s="63" customFormat="1" ht="13.5" customHeight="1">
      <c r="A106" s="349" t="s">
        <v>501</v>
      </c>
      <c r="B106" s="174"/>
      <c r="C106" s="462">
        <v>0</v>
      </c>
      <c r="D106" s="462">
        <v>0</v>
      </c>
      <c r="E106" s="462">
        <v>0</v>
      </c>
      <c r="F106" s="462">
        <v>0</v>
      </c>
      <c r="G106" s="461">
        <v>0</v>
      </c>
      <c r="H106" s="462">
        <v>0</v>
      </c>
      <c r="I106" s="462">
        <v>0</v>
      </c>
      <c r="J106" s="462">
        <v>0</v>
      </c>
      <c r="K106" s="462">
        <v>0</v>
      </c>
      <c r="L106" s="461">
        <v>0</v>
      </c>
      <c r="M106" s="462">
        <v>0</v>
      </c>
      <c r="N106" s="462">
        <v>0</v>
      </c>
      <c r="O106" s="462">
        <v>0</v>
      </c>
      <c r="P106" s="462">
        <v>0</v>
      </c>
      <c r="Q106" s="461">
        <v>0</v>
      </c>
      <c r="R106" s="462">
        <v>0</v>
      </c>
      <c r="S106" s="462">
        <v>0</v>
      </c>
      <c r="T106" s="462">
        <v>0</v>
      </c>
      <c r="U106" s="462">
        <v>0</v>
      </c>
      <c r="V106" s="461">
        <v>0</v>
      </c>
      <c r="W106" s="462">
        <v>0</v>
      </c>
      <c r="X106" s="462">
        <v>0</v>
      </c>
      <c r="Y106" s="462">
        <v>0</v>
      </c>
      <c r="Z106" s="462">
        <v>0</v>
      </c>
      <c r="AA106" s="461">
        <v>0</v>
      </c>
      <c r="AB106" s="462">
        <v>0</v>
      </c>
      <c r="AC106" s="462">
        <v>0</v>
      </c>
      <c r="AD106" s="462">
        <v>0</v>
      </c>
      <c r="AE106" s="462">
        <v>0</v>
      </c>
      <c r="AF106" s="461">
        <v>0</v>
      </c>
      <c r="AG106" s="462">
        <v>0</v>
      </c>
      <c r="AH106" s="462">
        <v>0</v>
      </c>
      <c r="AI106" s="462">
        <v>0</v>
      </c>
      <c r="AJ106" s="462">
        <v>0</v>
      </c>
      <c r="AK106" s="461">
        <v>0</v>
      </c>
      <c r="AL106" s="462">
        <v>0</v>
      </c>
      <c r="AM106" s="462">
        <v>0</v>
      </c>
      <c r="AN106" s="462">
        <v>0</v>
      </c>
      <c r="AO106" s="462">
        <v>0</v>
      </c>
      <c r="AP106" s="461">
        <v>0</v>
      </c>
      <c r="AQ106" s="462">
        <v>0</v>
      </c>
      <c r="AR106" s="462">
        <v>0</v>
      </c>
      <c r="AS106" s="462">
        <v>0</v>
      </c>
      <c r="AT106" s="462">
        <v>0</v>
      </c>
      <c r="AU106" s="461">
        <v>0</v>
      </c>
      <c r="AV106" s="462">
        <v>18214.713360000009</v>
      </c>
      <c r="AW106" s="462">
        <v>30827.961320000013</v>
      </c>
      <c r="AX106" s="462">
        <v>63408.515629999994</v>
      </c>
      <c r="AY106" s="462">
        <v>72361.313660000014</v>
      </c>
      <c r="AZ106" s="461">
        <v>184812.50397000002</v>
      </c>
      <c r="BA106" s="462">
        <v>16147.140690000006</v>
      </c>
      <c r="BB106" s="462">
        <v>12899.365760000008</v>
      </c>
      <c r="BC106" s="462">
        <v>2125.20334428571</v>
      </c>
      <c r="BD106" s="483">
        <v>22178.886999999999</v>
      </c>
      <c r="BE106" s="461">
        <v>53350.596794285724</v>
      </c>
      <c r="BF106" s="483">
        <v>8948.5857400000023</v>
      </c>
    </row>
    <row r="107" spans="1:58" s="63" customFormat="1" ht="13.5" customHeight="1">
      <c r="A107" s="349" t="s">
        <v>502</v>
      </c>
      <c r="B107" s="174"/>
      <c r="C107" s="462">
        <v>0</v>
      </c>
      <c r="D107" s="462">
        <v>0</v>
      </c>
      <c r="E107" s="462">
        <v>0</v>
      </c>
      <c r="F107" s="462">
        <v>0</v>
      </c>
      <c r="G107" s="461">
        <v>0</v>
      </c>
      <c r="H107" s="462">
        <v>0</v>
      </c>
      <c r="I107" s="462">
        <v>0</v>
      </c>
      <c r="J107" s="462">
        <v>0</v>
      </c>
      <c r="K107" s="462">
        <v>0</v>
      </c>
      <c r="L107" s="461">
        <v>0</v>
      </c>
      <c r="M107" s="462">
        <v>0</v>
      </c>
      <c r="N107" s="462">
        <v>0</v>
      </c>
      <c r="O107" s="462">
        <v>0</v>
      </c>
      <c r="P107" s="462">
        <v>0</v>
      </c>
      <c r="Q107" s="461">
        <v>0</v>
      </c>
      <c r="R107" s="462">
        <v>0</v>
      </c>
      <c r="S107" s="462">
        <v>0</v>
      </c>
      <c r="T107" s="462">
        <v>0</v>
      </c>
      <c r="U107" s="462">
        <v>0</v>
      </c>
      <c r="V107" s="461">
        <v>0</v>
      </c>
      <c r="W107" s="462">
        <v>0</v>
      </c>
      <c r="X107" s="462">
        <v>0</v>
      </c>
      <c r="Y107" s="462">
        <v>0</v>
      </c>
      <c r="Z107" s="462">
        <v>0</v>
      </c>
      <c r="AA107" s="461">
        <v>0</v>
      </c>
      <c r="AB107" s="462">
        <v>0</v>
      </c>
      <c r="AC107" s="462">
        <v>0</v>
      </c>
      <c r="AD107" s="462">
        <v>0</v>
      </c>
      <c r="AE107" s="462">
        <v>0</v>
      </c>
      <c r="AF107" s="461">
        <v>0</v>
      </c>
      <c r="AG107" s="462">
        <v>0</v>
      </c>
      <c r="AH107" s="462">
        <v>0</v>
      </c>
      <c r="AI107" s="462">
        <v>0</v>
      </c>
      <c r="AJ107" s="462">
        <v>0</v>
      </c>
      <c r="AK107" s="461">
        <v>0</v>
      </c>
      <c r="AL107" s="462">
        <v>0</v>
      </c>
      <c r="AM107" s="462">
        <v>0</v>
      </c>
      <c r="AN107" s="462">
        <v>0</v>
      </c>
      <c r="AO107" s="462">
        <v>0</v>
      </c>
      <c r="AP107" s="461">
        <v>0</v>
      </c>
      <c r="AQ107" s="462">
        <v>0</v>
      </c>
      <c r="AR107" s="462">
        <v>0</v>
      </c>
      <c r="AS107" s="462">
        <v>0</v>
      </c>
      <c r="AT107" s="462">
        <v>0</v>
      </c>
      <c r="AU107" s="461">
        <v>0</v>
      </c>
      <c r="AV107" s="462">
        <v>6140.2723199999991</v>
      </c>
      <c r="AW107" s="462">
        <v>8029.9297099999985</v>
      </c>
      <c r="AX107" s="462">
        <v>19676.340010000007</v>
      </c>
      <c r="AY107" s="462">
        <v>30561.735250000005</v>
      </c>
      <c r="AZ107" s="461">
        <v>64408.277290000005</v>
      </c>
      <c r="BA107" s="462">
        <v>11723.495779999994</v>
      </c>
      <c r="BB107" s="462">
        <v>6379.0099400000008</v>
      </c>
      <c r="BC107" s="462">
        <v>9463.3664600000011</v>
      </c>
      <c r="BD107" s="483">
        <v>23499.794000000002</v>
      </c>
      <c r="BE107" s="461">
        <v>51065.66618</v>
      </c>
      <c r="BF107" s="483">
        <v>15544.193339999994</v>
      </c>
    </row>
    <row r="108" spans="1:58" s="63" customFormat="1" ht="13.5" customHeight="1">
      <c r="A108" s="349" t="s">
        <v>503</v>
      </c>
      <c r="B108" s="174"/>
      <c r="C108" s="462">
        <v>0</v>
      </c>
      <c r="D108" s="462">
        <v>0</v>
      </c>
      <c r="E108" s="462">
        <v>0</v>
      </c>
      <c r="F108" s="462">
        <v>0</v>
      </c>
      <c r="G108" s="461">
        <v>0</v>
      </c>
      <c r="H108" s="462">
        <v>0</v>
      </c>
      <c r="I108" s="462">
        <v>0</v>
      </c>
      <c r="J108" s="462">
        <v>0</v>
      </c>
      <c r="K108" s="462">
        <v>0</v>
      </c>
      <c r="L108" s="461">
        <v>0</v>
      </c>
      <c r="M108" s="462">
        <v>0</v>
      </c>
      <c r="N108" s="462">
        <v>0</v>
      </c>
      <c r="O108" s="462">
        <v>0</v>
      </c>
      <c r="P108" s="462">
        <v>0</v>
      </c>
      <c r="Q108" s="461">
        <v>0</v>
      </c>
      <c r="R108" s="462">
        <v>0</v>
      </c>
      <c r="S108" s="462">
        <v>0</v>
      </c>
      <c r="T108" s="462">
        <v>0</v>
      </c>
      <c r="U108" s="462">
        <v>0</v>
      </c>
      <c r="V108" s="461">
        <v>0</v>
      </c>
      <c r="W108" s="462">
        <v>0</v>
      </c>
      <c r="X108" s="462">
        <v>0</v>
      </c>
      <c r="Y108" s="462">
        <v>0</v>
      </c>
      <c r="Z108" s="462">
        <v>0</v>
      </c>
      <c r="AA108" s="461">
        <v>0</v>
      </c>
      <c r="AB108" s="462">
        <v>0</v>
      </c>
      <c r="AC108" s="462">
        <v>0</v>
      </c>
      <c r="AD108" s="462">
        <v>0</v>
      </c>
      <c r="AE108" s="462">
        <v>0</v>
      </c>
      <c r="AF108" s="461">
        <v>0</v>
      </c>
      <c r="AG108" s="462">
        <v>0</v>
      </c>
      <c r="AH108" s="462">
        <v>0</v>
      </c>
      <c r="AI108" s="462">
        <v>0</v>
      </c>
      <c r="AJ108" s="462">
        <v>0</v>
      </c>
      <c r="AK108" s="461">
        <v>0</v>
      </c>
      <c r="AL108" s="462">
        <v>0</v>
      </c>
      <c r="AM108" s="462">
        <v>0</v>
      </c>
      <c r="AN108" s="462">
        <v>0</v>
      </c>
      <c r="AO108" s="462">
        <v>0</v>
      </c>
      <c r="AP108" s="461">
        <v>0</v>
      </c>
      <c r="AQ108" s="462">
        <v>0</v>
      </c>
      <c r="AR108" s="462">
        <v>0</v>
      </c>
      <c r="AS108" s="462">
        <v>0</v>
      </c>
      <c r="AT108" s="462">
        <v>0</v>
      </c>
      <c r="AU108" s="461">
        <v>0</v>
      </c>
      <c r="AV108" s="462">
        <v>8180.1838699999998</v>
      </c>
      <c r="AW108" s="462">
        <v>14097.482230000005</v>
      </c>
      <c r="AX108" s="462">
        <v>13845.27627</v>
      </c>
      <c r="AY108" s="462">
        <v>38460.082179999976</v>
      </c>
      <c r="AZ108" s="461">
        <v>74583.024549999973</v>
      </c>
      <c r="BA108" s="462">
        <v>9762.4671099999996</v>
      </c>
      <c r="BB108" s="462">
        <v>21068.89993</v>
      </c>
      <c r="BC108" s="462">
        <v>21806.193985714301</v>
      </c>
      <c r="BD108" s="483">
        <v>32103.763999999999</v>
      </c>
      <c r="BE108" s="461">
        <v>84741.325025714294</v>
      </c>
      <c r="BF108" s="483">
        <v>16205.93979</v>
      </c>
    </row>
    <row r="109" spans="1:58" s="72" customFormat="1" ht="13.5" customHeight="1">
      <c r="A109" s="349" t="s">
        <v>504</v>
      </c>
      <c r="B109" s="174"/>
      <c r="C109" s="462">
        <v>0</v>
      </c>
      <c r="D109" s="462">
        <v>0</v>
      </c>
      <c r="E109" s="462">
        <v>0</v>
      </c>
      <c r="F109" s="462">
        <v>0</v>
      </c>
      <c r="G109" s="461">
        <v>0</v>
      </c>
      <c r="H109" s="462">
        <v>0</v>
      </c>
      <c r="I109" s="462">
        <v>0</v>
      </c>
      <c r="J109" s="462">
        <v>0</v>
      </c>
      <c r="K109" s="462">
        <v>0</v>
      </c>
      <c r="L109" s="461">
        <v>0</v>
      </c>
      <c r="M109" s="462">
        <v>0</v>
      </c>
      <c r="N109" s="462">
        <v>0</v>
      </c>
      <c r="O109" s="462">
        <v>0</v>
      </c>
      <c r="P109" s="462">
        <v>0</v>
      </c>
      <c r="Q109" s="461">
        <v>0</v>
      </c>
      <c r="R109" s="462">
        <v>0</v>
      </c>
      <c r="S109" s="462">
        <v>0</v>
      </c>
      <c r="T109" s="462">
        <v>0</v>
      </c>
      <c r="U109" s="462">
        <v>0</v>
      </c>
      <c r="V109" s="461">
        <v>0</v>
      </c>
      <c r="W109" s="462">
        <v>0</v>
      </c>
      <c r="X109" s="462">
        <v>0</v>
      </c>
      <c r="Y109" s="462">
        <v>0</v>
      </c>
      <c r="Z109" s="462">
        <v>0</v>
      </c>
      <c r="AA109" s="461">
        <v>0</v>
      </c>
      <c r="AB109" s="462">
        <v>0</v>
      </c>
      <c r="AC109" s="462">
        <v>0</v>
      </c>
      <c r="AD109" s="462">
        <v>0</v>
      </c>
      <c r="AE109" s="462">
        <v>0</v>
      </c>
      <c r="AF109" s="461">
        <v>0</v>
      </c>
      <c r="AG109" s="462">
        <v>0</v>
      </c>
      <c r="AH109" s="462">
        <v>0</v>
      </c>
      <c r="AI109" s="462">
        <v>0</v>
      </c>
      <c r="AJ109" s="462">
        <v>0</v>
      </c>
      <c r="AK109" s="461">
        <v>0</v>
      </c>
      <c r="AL109" s="462">
        <v>0</v>
      </c>
      <c r="AM109" s="462">
        <v>0</v>
      </c>
      <c r="AN109" s="462">
        <v>0</v>
      </c>
      <c r="AO109" s="462">
        <v>0</v>
      </c>
      <c r="AP109" s="461">
        <v>0</v>
      </c>
      <c r="AQ109" s="462">
        <v>0</v>
      </c>
      <c r="AR109" s="462">
        <v>0</v>
      </c>
      <c r="AS109" s="462">
        <v>0</v>
      </c>
      <c r="AT109" s="462">
        <v>0</v>
      </c>
      <c r="AU109" s="461">
        <v>0</v>
      </c>
      <c r="AV109" s="462">
        <v>0</v>
      </c>
      <c r="AW109" s="462">
        <v>0</v>
      </c>
      <c r="AX109" s="462">
        <v>0</v>
      </c>
      <c r="AY109" s="462">
        <v>0</v>
      </c>
      <c r="AZ109" s="461">
        <v>0</v>
      </c>
      <c r="BA109" s="462">
        <v>10417.896419999997</v>
      </c>
      <c r="BB109" s="462">
        <v>1311.7243700000001</v>
      </c>
      <c r="BC109" s="462">
        <v>202.41820000000001</v>
      </c>
      <c r="BD109" s="483">
        <v>0</v>
      </c>
      <c r="BE109" s="461">
        <v>11932.038989999997</v>
      </c>
      <c r="BF109" s="483">
        <v>0</v>
      </c>
    </row>
    <row r="110" spans="1:58" s="64" customFormat="1" ht="13.5" customHeight="1">
      <c r="A110" s="375"/>
      <c r="B110" s="174"/>
      <c r="C110" s="479"/>
      <c r="D110" s="479"/>
      <c r="E110" s="479"/>
      <c r="F110" s="479"/>
      <c r="G110" s="412"/>
      <c r="H110" s="479"/>
      <c r="I110" s="479"/>
      <c r="J110" s="479"/>
      <c r="K110" s="479"/>
      <c r="L110" s="412"/>
      <c r="M110" s="411"/>
      <c r="N110" s="411"/>
      <c r="O110" s="411"/>
      <c r="P110" s="411"/>
      <c r="Q110" s="412"/>
      <c r="R110" s="411"/>
      <c r="S110" s="411"/>
      <c r="T110" s="411"/>
      <c r="U110" s="411"/>
      <c r="V110" s="412"/>
      <c r="W110" s="411"/>
      <c r="X110" s="411"/>
      <c r="Y110" s="411"/>
      <c r="Z110" s="411"/>
      <c r="AA110" s="412"/>
      <c r="AB110" s="411"/>
      <c r="AC110" s="411"/>
      <c r="AD110" s="411"/>
      <c r="AE110" s="411"/>
      <c r="AF110" s="412"/>
      <c r="AG110" s="411"/>
      <c r="AH110" s="411"/>
      <c r="AI110" s="411"/>
      <c r="AJ110" s="411"/>
      <c r="AK110" s="412"/>
      <c r="AL110" s="411"/>
      <c r="AM110" s="411"/>
      <c r="AN110" s="411"/>
      <c r="AO110" s="411"/>
      <c r="AP110" s="412"/>
      <c r="AQ110" s="411"/>
      <c r="AR110" s="411"/>
      <c r="AS110" s="411"/>
      <c r="AT110" s="411"/>
      <c r="AU110" s="412"/>
      <c r="AV110" s="411"/>
      <c r="AW110" s="411"/>
      <c r="AX110" s="411"/>
      <c r="AY110" s="411"/>
      <c r="AZ110" s="412"/>
      <c r="BA110" s="411"/>
      <c r="BB110" s="411"/>
      <c r="BC110" s="411"/>
      <c r="BD110" s="411"/>
      <c r="BE110" s="412"/>
      <c r="BF110" s="411"/>
    </row>
    <row r="111" spans="1:58" s="64" customFormat="1" ht="13.5" customHeight="1">
      <c r="A111" s="375" t="s">
        <v>400</v>
      </c>
      <c r="B111" s="174"/>
      <c r="C111" s="480">
        <v>0</v>
      </c>
      <c r="D111" s="480">
        <v>0</v>
      </c>
      <c r="E111" s="480">
        <v>0</v>
      </c>
      <c r="F111" s="480">
        <v>0</v>
      </c>
      <c r="G111" s="481">
        <v>0</v>
      </c>
      <c r="H111" s="480">
        <v>0</v>
      </c>
      <c r="I111" s="480">
        <v>0</v>
      </c>
      <c r="J111" s="480">
        <v>0</v>
      </c>
      <c r="K111" s="480">
        <v>0</v>
      </c>
      <c r="L111" s="481">
        <v>0</v>
      </c>
      <c r="M111" s="480">
        <v>0</v>
      </c>
      <c r="N111" s="480">
        <v>0</v>
      </c>
      <c r="O111" s="480">
        <v>0</v>
      </c>
      <c r="P111" s="480">
        <v>0</v>
      </c>
      <c r="Q111" s="481">
        <v>0</v>
      </c>
      <c r="R111" s="480">
        <v>0</v>
      </c>
      <c r="S111" s="480">
        <v>0</v>
      </c>
      <c r="T111" s="480">
        <v>0</v>
      </c>
      <c r="U111" s="480">
        <v>0</v>
      </c>
      <c r="V111" s="481">
        <v>0</v>
      </c>
      <c r="W111" s="480">
        <v>0</v>
      </c>
      <c r="X111" s="480">
        <v>0</v>
      </c>
      <c r="Y111" s="480">
        <v>0</v>
      </c>
      <c r="Z111" s="480">
        <v>0</v>
      </c>
      <c r="AA111" s="481">
        <v>0</v>
      </c>
      <c r="AB111" s="480">
        <v>0</v>
      </c>
      <c r="AC111" s="480">
        <v>0</v>
      </c>
      <c r="AD111" s="480">
        <v>0</v>
      </c>
      <c r="AE111" s="480">
        <v>0</v>
      </c>
      <c r="AF111" s="481">
        <v>0</v>
      </c>
      <c r="AG111" s="480">
        <v>17227.999999999993</v>
      </c>
      <c r="AH111" s="480">
        <v>22710.374949999994</v>
      </c>
      <c r="AI111" s="480">
        <v>30448.999999999796</v>
      </c>
      <c r="AJ111" s="480">
        <v>41310.286590000003</v>
      </c>
      <c r="AK111" s="481">
        <v>111697.66153999978</v>
      </c>
      <c r="AL111" s="480">
        <v>25105.000169999999</v>
      </c>
      <c r="AM111" s="480">
        <v>35301.000316772494</v>
      </c>
      <c r="AN111" s="480">
        <v>33610.016019999988</v>
      </c>
      <c r="AO111" s="480">
        <v>89967.016785999993</v>
      </c>
      <c r="AP111" s="481">
        <v>183983.03329277248</v>
      </c>
      <c r="AQ111" s="480">
        <v>56281.615388377286</v>
      </c>
      <c r="AR111" s="480">
        <v>67893.870379999993</v>
      </c>
      <c r="AS111" s="480">
        <v>70295.373891159063</v>
      </c>
      <c r="AT111" s="480">
        <v>101120.51922999987</v>
      </c>
      <c r="AU111" s="481">
        <v>295591.37888953619</v>
      </c>
      <c r="AV111" s="480">
        <v>32535.166730000001</v>
      </c>
      <c r="AW111" s="480">
        <v>52955.373259999986</v>
      </c>
      <c r="AX111" s="480">
        <v>96930.131470000008</v>
      </c>
      <c r="AY111" s="480">
        <v>141383.13109000004</v>
      </c>
      <c r="AZ111" s="481">
        <v>323803.80255000002</v>
      </c>
      <c r="BA111" s="480">
        <v>48048.218670000002</v>
      </c>
      <c r="BB111" s="480">
        <v>41664.417780000003</v>
      </c>
      <c r="BC111" s="482">
        <v>0</v>
      </c>
      <c r="BD111" s="482">
        <v>0</v>
      </c>
      <c r="BE111" s="481">
        <v>89712.636450000005</v>
      </c>
      <c r="BF111" s="482">
        <v>0</v>
      </c>
    </row>
    <row r="112" spans="1:58" s="72" customFormat="1" ht="13.5" customHeight="1">
      <c r="A112" s="349" t="s">
        <v>404</v>
      </c>
      <c r="B112" s="174"/>
      <c r="C112" s="462">
        <v>0</v>
      </c>
      <c r="D112" s="462">
        <v>0</v>
      </c>
      <c r="E112" s="462">
        <v>0</v>
      </c>
      <c r="F112" s="462">
        <v>0</v>
      </c>
      <c r="G112" s="461">
        <v>0</v>
      </c>
      <c r="H112" s="462">
        <v>0</v>
      </c>
      <c r="I112" s="462">
        <v>0</v>
      </c>
      <c r="J112" s="462">
        <v>0</v>
      </c>
      <c r="K112" s="462">
        <v>0</v>
      </c>
      <c r="L112" s="461">
        <v>0</v>
      </c>
      <c r="M112" s="462">
        <v>0</v>
      </c>
      <c r="N112" s="462">
        <v>0</v>
      </c>
      <c r="O112" s="462">
        <v>0</v>
      </c>
      <c r="P112" s="462">
        <v>0</v>
      </c>
      <c r="Q112" s="461">
        <v>0</v>
      </c>
      <c r="R112" s="462">
        <v>0</v>
      </c>
      <c r="S112" s="462">
        <v>0</v>
      </c>
      <c r="T112" s="462">
        <v>0</v>
      </c>
      <c r="U112" s="462">
        <v>0</v>
      </c>
      <c r="V112" s="461">
        <v>0</v>
      </c>
      <c r="W112" s="462">
        <v>0</v>
      </c>
      <c r="X112" s="462">
        <v>0</v>
      </c>
      <c r="Y112" s="462">
        <v>0</v>
      </c>
      <c r="Z112" s="462">
        <v>0</v>
      </c>
      <c r="AA112" s="461">
        <v>0</v>
      </c>
      <c r="AB112" s="462">
        <v>0</v>
      </c>
      <c r="AC112" s="462">
        <v>0</v>
      </c>
      <c r="AD112" s="462">
        <v>0</v>
      </c>
      <c r="AE112" s="462">
        <v>0</v>
      </c>
      <c r="AF112" s="461">
        <v>0</v>
      </c>
      <c r="AG112" s="462">
        <v>12143.606859999998</v>
      </c>
      <c r="AH112" s="462">
        <v>8093.2698199999995</v>
      </c>
      <c r="AI112" s="462">
        <v>7422.6239099999884</v>
      </c>
      <c r="AJ112" s="462">
        <v>14042.19047</v>
      </c>
      <c r="AK112" s="461">
        <v>41701.691059999983</v>
      </c>
      <c r="AL112" s="462">
        <v>9268.9187600000005</v>
      </c>
      <c r="AM112" s="462">
        <v>18974.138019999962</v>
      </c>
      <c r="AN112" s="462">
        <v>16934.844770000003</v>
      </c>
      <c r="AO112" s="462">
        <v>22112.759309999994</v>
      </c>
      <c r="AP112" s="461">
        <v>67290.66085999996</v>
      </c>
      <c r="AQ112" s="462">
        <v>10097.588720000003</v>
      </c>
      <c r="AR112" s="462">
        <v>12184.557050000001</v>
      </c>
      <c r="AS112" s="462">
        <v>6890.1046300000016</v>
      </c>
      <c r="AT112" s="462">
        <v>11540.414399999972</v>
      </c>
      <c r="AU112" s="461">
        <v>40712.664799999977</v>
      </c>
      <c r="AV112" s="462">
        <v>8260.1447748401333</v>
      </c>
      <c r="AW112" s="462">
        <v>14097.48223</v>
      </c>
      <c r="AX112" s="462">
        <v>13845.276</v>
      </c>
      <c r="AY112" s="462">
        <v>38460.08217999999</v>
      </c>
      <c r="AZ112" s="461">
        <v>74662.98518484013</v>
      </c>
      <c r="BA112" s="462">
        <v>7663.7873600000003</v>
      </c>
      <c r="BB112" s="462">
        <v>21067.910230000005</v>
      </c>
      <c r="BC112" s="483">
        <v>0</v>
      </c>
      <c r="BD112" s="483">
        <v>0</v>
      </c>
      <c r="BE112" s="461">
        <v>28731.697590000003</v>
      </c>
      <c r="BF112" s="483">
        <v>0</v>
      </c>
    </row>
    <row r="113" spans="1:58" s="64" customFormat="1" ht="13.5" customHeight="1">
      <c r="A113" s="349" t="s">
        <v>401</v>
      </c>
      <c r="B113" s="174"/>
      <c r="C113" s="462">
        <v>0</v>
      </c>
      <c r="D113" s="462">
        <v>0</v>
      </c>
      <c r="E113" s="462">
        <v>0</v>
      </c>
      <c r="F113" s="462">
        <v>0</v>
      </c>
      <c r="G113" s="461">
        <v>0</v>
      </c>
      <c r="H113" s="462">
        <v>0</v>
      </c>
      <c r="I113" s="462">
        <v>0</v>
      </c>
      <c r="J113" s="462">
        <v>0</v>
      </c>
      <c r="K113" s="462">
        <v>0</v>
      </c>
      <c r="L113" s="461">
        <v>0</v>
      </c>
      <c r="M113" s="462">
        <v>0</v>
      </c>
      <c r="N113" s="462">
        <v>0</v>
      </c>
      <c r="O113" s="462">
        <v>0</v>
      </c>
      <c r="P113" s="462">
        <v>0</v>
      </c>
      <c r="Q113" s="461">
        <v>0</v>
      </c>
      <c r="R113" s="462">
        <v>0</v>
      </c>
      <c r="S113" s="462">
        <v>0</v>
      </c>
      <c r="T113" s="462">
        <v>0</v>
      </c>
      <c r="U113" s="462">
        <v>0</v>
      </c>
      <c r="V113" s="461">
        <v>0</v>
      </c>
      <c r="W113" s="462">
        <v>0</v>
      </c>
      <c r="X113" s="462">
        <v>0</v>
      </c>
      <c r="Y113" s="462">
        <v>0</v>
      </c>
      <c r="Z113" s="462">
        <v>0</v>
      </c>
      <c r="AA113" s="461">
        <v>0</v>
      </c>
      <c r="AB113" s="462">
        <v>0</v>
      </c>
      <c r="AC113" s="462">
        <v>0</v>
      </c>
      <c r="AD113" s="462">
        <v>0</v>
      </c>
      <c r="AE113" s="462">
        <v>0</v>
      </c>
      <c r="AF113" s="461">
        <v>0</v>
      </c>
      <c r="AG113" s="462">
        <v>2729.8420499999957</v>
      </c>
      <c r="AH113" s="462">
        <v>6406.5969799999984</v>
      </c>
      <c r="AI113" s="462">
        <v>11252.139119999998</v>
      </c>
      <c r="AJ113" s="462">
        <v>13539.503120000003</v>
      </c>
      <c r="AK113" s="461">
        <v>33928.081269999995</v>
      </c>
      <c r="AL113" s="462">
        <v>9505.9837000000007</v>
      </c>
      <c r="AM113" s="462">
        <v>9219.8192479279678</v>
      </c>
      <c r="AN113" s="462">
        <v>11714.266859999985</v>
      </c>
      <c r="AO113" s="462">
        <v>47417.206159999994</v>
      </c>
      <c r="AP113" s="461">
        <v>77857.275967927941</v>
      </c>
      <c r="AQ113" s="462">
        <v>36448.244710000006</v>
      </c>
      <c r="AR113" s="462">
        <v>45120.787540000005</v>
      </c>
      <c r="AS113" s="462">
        <v>46194.088209999973</v>
      </c>
      <c r="AT113" s="462">
        <v>54093.98937000001</v>
      </c>
      <c r="AU113" s="461">
        <v>181857.10983</v>
      </c>
      <c r="AV113" s="462">
        <v>16888.138885724678</v>
      </c>
      <c r="AW113" s="462">
        <v>26544.671749999994</v>
      </c>
      <c r="AX113" s="462">
        <v>59127.191469999998</v>
      </c>
      <c r="AY113" s="462">
        <v>61463.174760000038</v>
      </c>
      <c r="AZ113" s="461">
        <v>164023.17686572473</v>
      </c>
      <c r="BA113" s="462">
        <v>17351.048839999996</v>
      </c>
      <c r="BB113" s="462">
        <v>9613.1341999999986</v>
      </c>
      <c r="BC113" s="483">
        <v>0</v>
      </c>
      <c r="BD113" s="483">
        <v>0</v>
      </c>
      <c r="BE113" s="461">
        <v>26964.183039999996</v>
      </c>
      <c r="BF113" s="483">
        <v>0</v>
      </c>
    </row>
    <row r="114" spans="1:58" s="64" customFormat="1" ht="13.5" customHeight="1">
      <c r="A114" s="349" t="s">
        <v>402</v>
      </c>
      <c r="B114" s="174"/>
      <c r="C114" s="462">
        <v>0</v>
      </c>
      <c r="D114" s="462">
        <v>0</v>
      </c>
      <c r="E114" s="462">
        <v>0</v>
      </c>
      <c r="F114" s="462">
        <v>0</v>
      </c>
      <c r="G114" s="461">
        <v>0</v>
      </c>
      <c r="H114" s="462">
        <v>0</v>
      </c>
      <c r="I114" s="462">
        <v>0</v>
      </c>
      <c r="J114" s="462">
        <v>0</v>
      </c>
      <c r="K114" s="462">
        <v>0</v>
      </c>
      <c r="L114" s="461">
        <v>0</v>
      </c>
      <c r="M114" s="462">
        <v>0</v>
      </c>
      <c r="N114" s="462">
        <v>0</v>
      </c>
      <c r="O114" s="462">
        <v>0</v>
      </c>
      <c r="P114" s="462">
        <v>0</v>
      </c>
      <c r="Q114" s="461">
        <v>0</v>
      </c>
      <c r="R114" s="462">
        <v>0</v>
      </c>
      <c r="S114" s="462">
        <v>0</v>
      </c>
      <c r="T114" s="462">
        <v>0</v>
      </c>
      <c r="U114" s="462">
        <v>0</v>
      </c>
      <c r="V114" s="461">
        <v>0</v>
      </c>
      <c r="W114" s="462">
        <v>0</v>
      </c>
      <c r="X114" s="462">
        <v>0</v>
      </c>
      <c r="Y114" s="462">
        <v>0</v>
      </c>
      <c r="Z114" s="462">
        <v>0</v>
      </c>
      <c r="AA114" s="461">
        <v>0</v>
      </c>
      <c r="AB114" s="462">
        <v>0</v>
      </c>
      <c r="AC114" s="462">
        <v>0</v>
      </c>
      <c r="AD114" s="462">
        <v>0</v>
      </c>
      <c r="AE114" s="462">
        <v>0</v>
      </c>
      <c r="AF114" s="461">
        <v>0</v>
      </c>
      <c r="AG114" s="462">
        <v>1111.66372</v>
      </c>
      <c r="AH114" s="462">
        <v>4847.8843199999974</v>
      </c>
      <c r="AI114" s="462">
        <v>6632.38539999981</v>
      </c>
      <c r="AJ114" s="462">
        <v>11176.71595</v>
      </c>
      <c r="AK114" s="461">
        <v>23768.64938999981</v>
      </c>
      <c r="AL114" s="462">
        <v>3620.7845799999991</v>
      </c>
      <c r="AM114" s="462">
        <v>2508.5096588445581</v>
      </c>
      <c r="AN114" s="462">
        <v>2595.0510099999969</v>
      </c>
      <c r="AO114" s="462">
        <v>5288.3341359999995</v>
      </c>
      <c r="AP114" s="461">
        <v>14012.679384844554</v>
      </c>
      <c r="AQ114" s="462">
        <v>2471.9995283772728</v>
      </c>
      <c r="AR114" s="462">
        <v>7263.5561799999878</v>
      </c>
      <c r="AS114" s="462">
        <v>9171.3537811590904</v>
      </c>
      <c r="AT114" s="462">
        <v>18282.424389999895</v>
      </c>
      <c r="AU114" s="461">
        <v>37189.333879536251</v>
      </c>
      <c r="AV114" s="462">
        <v>3395.0208089089288</v>
      </c>
      <c r="AW114" s="462">
        <v>5173.6636099999996</v>
      </c>
      <c r="AX114" s="462">
        <v>5142.183</v>
      </c>
      <c r="AY114" s="462">
        <v>17499.980350000002</v>
      </c>
      <c r="AZ114" s="461">
        <v>31210.84776890893</v>
      </c>
      <c r="BA114" s="462">
        <v>16828.525990000002</v>
      </c>
      <c r="BB114" s="462">
        <v>7864.9575300000015</v>
      </c>
      <c r="BC114" s="483">
        <v>0</v>
      </c>
      <c r="BD114" s="483">
        <v>0</v>
      </c>
      <c r="BE114" s="461">
        <v>24693.483520000002</v>
      </c>
      <c r="BF114" s="483">
        <v>0</v>
      </c>
    </row>
    <row r="115" spans="1:58" ht="13.5" customHeight="1">
      <c r="A115" s="349" t="s">
        <v>403</v>
      </c>
      <c r="B115" s="174"/>
      <c r="C115" s="462">
        <v>0</v>
      </c>
      <c r="D115" s="462">
        <v>0</v>
      </c>
      <c r="E115" s="462">
        <v>0</v>
      </c>
      <c r="F115" s="462">
        <v>0</v>
      </c>
      <c r="G115" s="461">
        <v>0</v>
      </c>
      <c r="H115" s="462">
        <v>0</v>
      </c>
      <c r="I115" s="462">
        <v>0</v>
      </c>
      <c r="J115" s="462">
        <v>0</v>
      </c>
      <c r="K115" s="462">
        <v>0</v>
      </c>
      <c r="L115" s="461">
        <v>0</v>
      </c>
      <c r="M115" s="462">
        <v>0</v>
      </c>
      <c r="N115" s="462">
        <v>0</v>
      </c>
      <c r="O115" s="462">
        <v>0</v>
      </c>
      <c r="P115" s="462">
        <v>0</v>
      </c>
      <c r="Q115" s="461">
        <v>0</v>
      </c>
      <c r="R115" s="462">
        <v>0</v>
      </c>
      <c r="S115" s="462">
        <v>0</v>
      </c>
      <c r="T115" s="462">
        <v>0</v>
      </c>
      <c r="U115" s="462">
        <v>0</v>
      </c>
      <c r="V115" s="461">
        <v>0</v>
      </c>
      <c r="W115" s="462">
        <v>0</v>
      </c>
      <c r="X115" s="462">
        <v>0</v>
      </c>
      <c r="Y115" s="462">
        <v>0</v>
      </c>
      <c r="Z115" s="462">
        <v>0</v>
      </c>
      <c r="AA115" s="461">
        <v>0</v>
      </c>
      <c r="AB115" s="462">
        <v>0</v>
      </c>
      <c r="AC115" s="462">
        <v>0</v>
      </c>
      <c r="AD115" s="462">
        <v>0</v>
      </c>
      <c r="AE115" s="462">
        <v>0</v>
      </c>
      <c r="AF115" s="461">
        <v>0</v>
      </c>
      <c r="AG115" s="462">
        <v>1242.8873699999999</v>
      </c>
      <c r="AH115" s="462">
        <v>3362.6238300000005</v>
      </c>
      <c r="AI115" s="462">
        <v>5141.851569999998</v>
      </c>
      <c r="AJ115" s="462">
        <v>2551.8770499999996</v>
      </c>
      <c r="AK115" s="461">
        <v>12299.239819999999</v>
      </c>
      <c r="AL115" s="462">
        <v>2709.3131299999973</v>
      </c>
      <c r="AM115" s="462">
        <v>4598.5333900000005</v>
      </c>
      <c r="AN115" s="462">
        <v>2365.8533800000009</v>
      </c>
      <c r="AO115" s="462">
        <v>15148.71718</v>
      </c>
      <c r="AP115" s="461">
        <v>24822.417079999999</v>
      </c>
      <c r="AQ115" s="462">
        <v>7263.7824299999993</v>
      </c>
      <c r="AR115" s="462">
        <v>3324.9696099999992</v>
      </c>
      <c r="AS115" s="462">
        <v>8039.8272700000007</v>
      </c>
      <c r="AT115" s="462">
        <v>17203.691070000001</v>
      </c>
      <c r="AU115" s="461">
        <v>35832.270380000002</v>
      </c>
      <c r="AV115" s="462">
        <v>3991.8622605262608</v>
      </c>
      <c r="AW115" s="462">
        <v>7139.5556699999925</v>
      </c>
      <c r="AX115" s="462">
        <v>18815.481</v>
      </c>
      <c r="AY115" s="462">
        <v>23959.893800000009</v>
      </c>
      <c r="AZ115" s="461">
        <v>53906.792730526256</v>
      </c>
      <c r="BA115" s="462">
        <v>6204.8564800000004</v>
      </c>
      <c r="BB115" s="462">
        <v>3118.4158199999988</v>
      </c>
      <c r="BC115" s="483">
        <v>0</v>
      </c>
      <c r="BD115" s="483">
        <v>0</v>
      </c>
      <c r="BE115" s="461">
        <v>9323.2722999999987</v>
      </c>
      <c r="BF115" s="483">
        <v>0</v>
      </c>
    </row>
    <row r="116" spans="1:58" ht="13.5" customHeight="1">
      <c r="A116" s="352"/>
      <c r="B116" s="353"/>
      <c r="C116" s="420"/>
      <c r="D116" s="420"/>
      <c r="E116" s="420"/>
      <c r="F116" s="420"/>
      <c r="G116" s="421"/>
      <c r="H116" s="420"/>
      <c r="I116" s="420"/>
      <c r="J116" s="420"/>
      <c r="K116" s="420"/>
      <c r="L116" s="421"/>
      <c r="M116" s="420"/>
      <c r="N116" s="420"/>
      <c r="O116" s="420"/>
      <c r="P116" s="420"/>
      <c r="Q116" s="421"/>
      <c r="R116" s="420"/>
      <c r="S116" s="420"/>
      <c r="T116" s="420"/>
      <c r="U116" s="420"/>
      <c r="V116" s="421"/>
      <c r="W116" s="420"/>
      <c r="X116" s="420"/>
      <c r="Y116" s="420"/>
      <c r="Z116" s="420"/>
      <c r="AA116" s="421"/>
      <c r="AB116" s="420"/>
      <c r="AC116" s="420"/>
      <c r="AD116" s="420"/>
      <c r="AE116" s="420"/>
      <c r="AF116" s="421"/>
      <c r="AG116" s="420"/>
      <c r="AH116" s="420"/>
      <c r="AI116" s="420"/>
      <c r="AJ116" s="420"/>
      <c r="AK116" s="421"/>
      <c r="AL116" s="420"/>
      <c r="AM116" s="420"/>
      <c r="AN116" s="420"/>
      <c r="AO116" s="420"/>
      <c r="AP116" s="421"/>
      <c r="AQ116" s="420"/>
      <c r="AR116" s="420"/>
      <c r="AS116" s="420"/>
      <c r="AT116" s="420"/>
      <c r="AU116" s="421"/>
      <c r="AV116" s="420"/>
      <c r="AW116" s="420"/>
      <c r="AX116" s="420"/>
      <c r="AY116" s="420"/>
      <c r="AZ116" s="421"/>
      <c r="BA116" s="420"/>
      <c r="BB116" s="420"/>
      <c r="BC116" s="420"/>
      <c r="BD116" s="420"/>
      <c r="BE116" s="421"/>
      <c r="BF116" s="420"/>
    </row>
    <row r="117" spans="1:58" ht="13.5" customHeight="1">
      <c r="A117" s="446"/>
      <c r="B117" s="446"/>
      <c r="C117" s="446"/>
      <c r="D117" s="446"/>
      <c r="E117" s="446"/>
      <c r="F117" s="446"/>
      <c r="G117" s="446"/>
      <c r="H117" s="446"/>
      <c r="I117" s="446"/>
      <c r="J117" s="446"/>
      <c r="K117" s="446"/>
      <c r="L117" s="446"/>
      <c r="M117" s="446"/>
      <c r="N117" s="446"/>
      <c r="O117" s="446"/>
      <c r="P117" s="446"/>
      <c r="Q117" s="446"/>
      <c r="R117" s="446"/>
      <c r="S117" s="446"/>
      <c r="T117" s="446"/>
      <c r="U117" s="446"/>
      <c r="V117" s="446"/>
      <c r="W117" s="446"/>
      <c r="X117" s="446"/>
      <c r="Y117" s="446"/>
      <c r="Z117" s="446"/>
      <c r="AA117" s="446"/>
      <c r="AB117" s="446"/>
      <c r="AC117" s="446"/>
      <c r="AD117" s="446"/>
      <c r="AE117" s="446"/>
      <c r="AF117" s="446"/>
      <c r="AG117" s="446"/>
      <c r="AH117" s="446"/>
      <c r="AI117" s="446"/>
      <c r="AJ117" s="446"/>
      <c r="AK117" s="446"/>
      <c r="AL117" s="446"/>
      <c r="AM117" s="446"/>
      <c r="AN117" s="446"/>
      <c r="AO117" s="446"/>
      <c r="AP117" s="446"/>
      <c r="AQ117" s="446"/>
      <c r="AR117" s="446"/>
      <c r="AS117" s="446"/>
      <c r="AT117" s="446"/>
      <c r="AU117" s="446"/>
      <c r="AV117" s="446"/>
      <c r="AW117" s="446"/>
      <c r="AX117" s="446"/>
      <c r="AY117" s="446"/>
      <c r="AZ117" s="446"/>
      <c r="BA117" s="446"/>
      <c r="BB117" s="446"/>
      <c r="BC117" s="446"/>
      <c r="BD117" s="446"/>
      <c r="BE117" s="446"/>
      <c r="BF117" s="446"/>
    </row>
    <row r="118" spans="1:58" ht="13.5" customHeight="1">
      <c r="A118" s="324"/>
      <c r="B118" s="325"/>
      <c r="C118" s="105" t="s">
        <v>8</v>
      </c>
      <c r="D118" s="105" t="s">
        <v>9</v>
      </c>
      <c r="E118" s="105" t="s">
        <v>10</v>
      </c>
      <c r="F118" s="105" t="s">
        <v>11</v>
      </c>
      <c r="G118" s="104">
        <v>2009</v>
      </c>
      <c r="H118" s="105" t="s">
        <v>93</v>
      </c>
      <c r="I118" s="105" t="s">
        <v>95</v>
      </c>
      <c r="J118" s="105" t="s">
        <v>96</v>
      </c>
      <c r="K118" s="105" t="s">
        <v>97</v>
      </c>
      <c r="L118" s="104">
        <v>2010</v>
      </c>
      <c r="M118" s="105" t="s">
        <v>124</v>
      </c>
      <c r="N118" s="105" t="s">
        <v>125</v>
      </c>
      <c r="O118" s="105" t="s">
        <v>126</v>
      </c>
      <c r="P118" s="105" t="s">
        <v>127</v>
      </c>
      <c r="Q118" s="104">
        <v>2011</v>
      </c>
      <c r="R118" s="105" t="s">
        <v>217</v>
      </c>
      <c r="S118" s="105" t="s">
        <v>218</v>
      </c>
      <c r="T118" s="105" t="s">
        <v>219</v>
      </c>
      <c r="U118" s="105" t="s">
        <v>220</v>
      </c>
      <c r="V118" s="104">
        <v>2012</v>
      </c>
      <c r="W118" s="105" t="s">
        <v>232</v>
      </c>
      <c r="X118" s="105" t="s">
        <v>291</v>
      </c>
      <c r="Y118" s="105" t="s">
        <v>300</v>
      </c>
      <c r="Z118" s="105" t="s">
        <v>302</v>
      </c>
      <c r="AA118" s="104">
        <v>2013</v>
      </c>
      <c r="AB118" s="105" t="s">
        <v>305</v>
      </c>
      <c r="AC118" s="105" t="s">
        <v>306</v>
      </c>
      <c r="AD118" s="105" t="s">
        <v>307</v>
      </c>
      <c r="AE118" s="105" t="s">
        <v>308</v>
      </c>
      <c r="AF118" s="104">
        <v>2014</v>
      </c>
      <c r="AG118" s="105" t="s">
        <v>312</v>
      </c>
      <c r="AH118" s="105" t="s">
        <v>314</v>
      </c>
      <c r="AI118" s="105" t="s">
        <v>316</v>
      </c>
      <c r="AJ118" s="105" t="s">
        <v>326</v>
      </c>
      <c r="AK118" s="104">
        <v>2015</v>
      </c>
      <c r="AL118" s="105" t="s">
        <v>341</v>
      </c>
      <c r="AM118" s="105" t="s">
        <v>346</v>
      </c>
      <c r="AN118" s="105" t="s">
        <v>347</v>
      </c>
      <c r="AO118" s="105" t="s">
        <v>362</v>
      </c>
      <c r="AP118" s="104">
        <v>2016</v>
      </c>
      <c r="AQ118" s="105" t="s">
        <v>365</v>
      </c>
      <c r="AR118" s="105" t="s">
        <v>374</v>
      </c>
      <c r="AS118" s="105" t="s">
        <v>375</v>
      </c>
      <c r="AT118" s="105" t="s">
        <v>376</v>
      </c>
      <c r="AU118" s="104">
        <v>2017</v>
      </c>
      <c r="AV118" s="361" t="s">
        <v>397</v>
      </c>
      <c r="AW118" s="361" t="s">
        <v>405</v>
      </c>
      <c r="AX118" s="361" t="s">
        <v>412</v>
      </c>
      <c r="AY118" s="361" t="s">
        <v>414</v>
      </c>
      <c r="AZ118" s="104">
        <v>2018</v>
      </c>
      <c r="BA118" s="361" t="s">
        <v>490</v>
      </c>
      <c r="BB118" s="361" t="s">
        <v>491</v>
      </c>
      <c r="BC118" s="361" t="s">
        <v>493</v>
      </c>
      <c r="BD118" s="361" t="s">
        <v>546</v>
      </c>
      <c r="BE118" s="104">
        <v>2019</v>
      </c>
      <c r="BF118" s="361" t="s">
        <v>555</v>
      </c>
    </row>
    <row r="119" spans="1:58" ht="13.5" customHeight="1">
      <c r="A119" s="422"/>
      <c r="B119" s="423"/>
      <c r="C119" s="424"/>
      <c r="D119" s="424"/>
      <c r="E119" s="424"/>
      <c r="F119" s="424"/>
      <c r="G119" s="425"/>
      <c r="H119" s="424"/>
      <c r="I119" s="424"/>
      <c r="J119" s="424"/>
      <c r="K119" s="424"/>
      <c r="L119" s="425"/>
      <c r="M119" s="424"/>
      <c r="N119" s="424"/>
      <c r="O119" s="424"/>
      <c r="P119" s="424"/>
      <c r="Q119" s="425"/>
      <c r="R119" s="424"/>
      <c r="S119" s="424"/>
      <c r="T119" s="424"/>
      <c r="U119" s="424"/>
      <c r="V119" s="425"/>
      <c r="W119" s="424"/>
      <c r="X119" s="424"/>
      <c r="Y119" s="424"/>
      <c r="Z119" s="424"/>
      <c r="AA119" s="425"/>
      <c r="AB119" s="424"/>
      <c r="AC119" s="424"/>
      <c r="AD119" s="424"/>
      <c r="AE119" s="424"/>
      <c r="AF119" s="425"/>
      <c r="AG119" s="424"/>
      <c r="AH119" s="424"/>
      <c r="AI119" s="424"/>
      <c r="AJ119" s="424"/>
      <c r="AK119" s="425"/>
      <c r="AL119" s="424"/>
      <c r="AM119" s="424"/>
      <c r="AN119" s="424"/>
      <c r="AO119" s="424"/>
      <c r="AP119" s="425"/>
      <c r="AQ119" s="424"/>
      <c r="AR119" s="424"/>
      <c r="AS119" s="424"/>
      <c r="AT119" s="424"/>
      <c r="AU119" s="425"/>
      <c r="AV119" s="424"/>
      <c r="AW119" s="424"/>
      <c r="AX119" s="424"/>
      <c r="AY119" s="424"/>
      <c r="AZ119" s="425"/>
      <c r="BA119" s="424"/>
      <c r="BB119" s="424"/>
      <c r="BC119" s="424"/>
      <c r="BD119" s="424"/>
      <c r="BE119" s="425"/>
      <c r="BF119" s="424"/>
    </row>
    <row r="120" spans="1:58" ht="13.5" customHeight="1">
      <c r="A120" s="375" t="s">
        <v>296</v>
      </c>
      <c r="B120" s="484"/>
      <c r="C120" s="485" t="s">
        <v>495</v>
      </c>
      <c r="D120" s="485" t="s">
        <v>495</v>
      </c>
      <c r="E120" s="485" t="s">
        <v>495</v>
      </c>
      <c r="F120" s="485" t="s">
        <v>495</v>
      </c>
      <c r="G120" s="486">
        <v>131298.54999999999</v>
      </c>
      <c r="H120" s="487">
        <v>131298.54999999999</v>
      </c>
      <c r="I120" s="487">
        <v>131298.54999999999</v>
      </c>
      <c r="J120" s="487">
        <v>131298.54999999999</v>
      </c>
      <c r="K120" s="487">
        <v>131298.54999999999</v>
      </c>
      <c r="L120" s="486">
        <v>131298.54999999999</v>
      </c>
      <c r="M120" s="487">
        <v>131298.54999999999</v>
      </c>
      <c r="N120" s="487">
        <v>131298.54999999999</v>
      </c>
      <c r="O120" s="487">
        <v>131298.54626979007</v>
      </c>
      <c r="P120" s="487">
        <v>156203.91984364612</v>
      </c>
      <c r="Q120" s="486">
        <v>135449.44500000001</v>
      </c>
      <c r="R120" s="487">
        <v>156203.91899999999</v>
      </c>
      <c r="S120" s="487">
        <v>156289.38102222222</v>
      </c>
      <c r="T120" s="487">
        <v>156293.356</v>
      </c>
      <c r="U120" s="487">
        <v>156293.356</v>
      </c>
      <c r="V120" s="486">
        <v>156270.00300555557</v>
      </c>
      <c r="W120" s="487">
        <v>156293.356</v>
      </c>
      <c r="X120" s="487">
        <v>156293.356</v>
      </c>
      <c r="Y120" s="487">
        <v>156293.356</v>
      </c>
      <c r="Z120" s="487">
        <v>156293.356</v>
      </c>
      <c r="AA120" s="486">
        <v>156293.356</v>
      </c>
      <c r="AB120" s="487">
        <v>156293.356</v>
      </c>
      <c r="AC120" s="487">
        <v>156293.356</v>
      </c>
      <c r="AD120" s="487">
        <v>156293.356</v>
      </c>
      <c r="AE120" s="487">
        <v>156293.356</v>
      </c>
      <c r="AF120" s="486">
        <v>156293.356</v>
      </c>
      <c r="AG120" s="487">
        <v>156293.356</v>
      </c>
      <c r="AH120" s="487">
        <v>156293.356</v>
      </c>
      <c r="AI120" s="487">
        <v>156293.356</v>
      </c>
      <c r="AJ120" s="487">
        <v>156293.356</v>
      </c>
      <c r="AK120" s="486">
        <v>156293.356</v>
      </c>
      <c r="AL120" s="487">
        <v>156293.356</v>
      </c>
      <c r="AM120" s="487">
        <v>156293.356</v>
      </c>
      <c r="AN120" s="487">
        <v>156293.356</v>
      </c>
      <c r="AO120" s="487">
        <v>157115.125</v>
      </c>
      <c r="AP120" s="486">
        <v>157115.125</v>
      </c>
      <c r="AQ120" s="487">
        <v>157115.125</v>
      </c>
      <c r="AR120" s="487">
        <v>314791.538</v>
      </c>
      <c r="AS120" s="487">
        <v>314791.538</v>
      </c>
      <c r="AT120" s="487">
        <v>315312.19199999998</v>
      </c>
      <c r="AU120" s="486">
        <v>315312.19199999998</v>
      </c>
      <c r="AV120" s="487">
        <v>315312.19199999998</v>
      </c>
      <c r="AW120" s="487">
        <v>315312.19199999998</v>
      </c>
      <c r="AX120" s="487">
        <v>315654.79599999997</v>
      </c>
      <c r="AY120" s="487">
        <v>316113.44199999998</v>
      </c>
      <c r="AZ120" s="486">
        <v>316113.44199999998</v>
      </c>
      <c r="BA120" s="487">
        <v>316113.44199999998</v>
      </c>
      <c r="BB120" s="487">
        <v>316113.44199999998</v>
      </c>
      <c r="BC120" s="488">
        <v>316744.46000000002</v>
      </c>
      <c r="BD120" s="488">
        <v>316744.46000000002</v>
      </c>
      <c r="BE120" s="486">
        <v>316744.46000000002</v>
      </c>
      <c r="BF120" s="488">
        <v>316744.46000000002</v>
      </c>
    </row>
    <row r="121" spans="1:58" ht="13.5" customHeight="1">
      <c r="A121" s="489" t="s">
        <v>297</v>
      </c>
      <c r="B121" s="490"/>
      <c r="C121" s="491" t="s">
        <v>495</v>
      </c>
      <c r="D121" s="491" t="s">
        <v>495</v>
      </c>
      <c r="E121" s="491" t="s">
        <v>495</v>
      </c>
      <c r="F121" s="491" t="s">
        <v>495</v>
      </c>
      <c r="G121" s="492">
        <v>0.63654087375679347</v>
      </c>
      <c r="H121" s="493">
        <v>0.17827448698453224</v>
      </c>
      <c r="I121" s="493">
        <v>0.23977335774081282</v>
      </c>
      <c r="J121" s="493">
        <v>0.3387012468911495</v>
      </c>
      <c r="K121" s="493">
        <v>0.23336213004637169</v>
      </c>
      <c r="L121" s="492">
        <v>0.99011122166286625</v>
      </c>
      <c r="M121" s="493">
        <v>0.20869476700183123</v>
      </c>
      <c r="N121" s="493">
        <v>0.25333579601602757</v>
      </c>
      <c r="O121" s="493">
        <v>0.20747970586129522</v>
      </c>
      <c r="P121" s="493">
        <v>8.1569533483882836E-2</v>
      </c>
      <c r="Q121" s="492">
        <v>0.74306105580573056</v>
      </c>
      <c r="R121" s="493">
        <v>0.203116204530054</v>
      </c>
      <c r="S121" s="493">
        <v>0.2062798615537543</v>
      </c>
      <c r="T121" s="493">
        <v>0.16726943249215304</v>
      </c>
      <c r="U121" s="493">
        <v>0.10543572984637921</v>
      </c>
      <c r="V121" s="492">
        <v>0.68207526722969758</v>
      </c>
      <c r="W121" s="493">
        <v>0.13793435321818129</v>
      </c>
      <c r="X121" s="493">
        <v>0.1413217931296506</v>
      </c>
      <c r="Y121" s="493">
        <v>0.11699298397082407</v>
      </c>
      <c r="Z121" s="493">
        <v>-5.0417027963748232E-3</v>
      </c>
      <c r="AA121" s="492">
        <v>0.39120742752228116</v>
      </c>
      <c r="AB121" s="493">
        <v>0.16706702420543065</v>
      </c>
      <c r="AC121" s="493">
        <v>0.10427013798127109</v>
      </c>
      <c r="AD121" s="493">
        <v>0.1983704540837935</v>
      </c>
      <c r="AE121" s="493">
        <v>7.9273175065533316E-2</v>
      </c>
      <c r="AF121" s="492">
        <v>0.54898079133602851</v>
      </c>
      <c r="AG121" s="493">
        <v>8.5889787476292251E-2</v>
      </c>
      <c r="AH121" s="493">
        <v>0.21041495629146625</v>
      </c>
      <c r="AI121" s="493">
        <v>0.22506745216738103</v>
      </c>
      <c r="AJ121" s="493">
        <v>0.16542771369664158</v>
      </c>
      <c r="AK121" s="492">
        <v>0.68679990963177884</v>
      </c>
      <c r="AL121" s="493">
        <v>0.28575196704931904</v>
      </c>
      <c r="AM121" s="493">
        <v>0.29496623302610164</v>
      </c>
      <c r="AN121" s="493">
        <v>0.40379478387182732</v>
      </c>
      <c r="AO121" s="493">
        <v>0.47657069913850592</v>
      </c>
      <c r="AP121" s="492">
        <v>1.4559343236570845</v>
      </c>
      <c r="AQ121" s="493">
        <v>0.51913623153709032</v>
      </c>
      <c r="AR121" s="493">
        <v>0.27909542761077166</v>
      </c>
      <c r="AS121" s="493">
        <v>0.27497895816470613</v>
      </c>
      <c r="AT121" s="493">
        <v>0.20499123636609254</v>
      </c>
      <c r="AU121" s="492">
        <v>1.0168281664605905</v>
      </c>
      <c r="AV121" s="493">
        <v>0.30581982005149821</v>
      </c>
      <c r="AW121" s="493">
        <v>0.27474752242367945</v>
      </c>
      <c r="AX121" s="493">
        <v>0.28620485918774213</v>
      </c>
      <c r="AY121" s="493">
        <v>0.18405992498729443</v>
      </c>
      <c r="AZ121" s="492">
        <v>1.048945315721735</v>
      </c>
      <c r="BA121" s="493">
        <v>0.29284644800623394</v>
      </c>
      <c r="BB121" s="493">
        <v>0.22965894880129537</v>
      </c>
      <c r="BC121" s="494">
        <v>0.28751909062440761</v>
      </c>
      <c r="BD121" s="494">
        <v>0.17703844537158187</v>
      </c>
      <c r="BE121" s="492">
        <v>0.9860219980686763</v>
      </c>
      <c r="BF121" s="494">
        <v>0.18538362677730236</v>
      </c>
    </row>
    <row r="122" spans="1:58" ht="13.5" customHeight="1">
      <c r="A122" s="489" t="s">
        <v>298</v>
      </c>
      <c r="B122" s="490"/>
      <c r="C122" s="491" t="s">
        <v>495</v>
      </c>
      <c r="D122" s="491" t="s">
        <v>495</v>
      </c>
      <c r="E122" s="491" t="s">
        <v>495</v>
      </c>
      <c r="F122" s="491" t="s">
        <v>495</v>
      </c>
      <c r="G122" s="492">
        <v>0.69727269448139406</v>
      </c>
      <c r="H122" s="493">
        <v>0.26761286886308311</v>
      </c>
      <c r="I122" s="493">
        <v>0.32889086893952751</v>
      </c>
      <c r="J122" s="493">
        <v>0.3759598457104053</v>
      </c>
      <c r="K122" s="493">
        <v>0.31617340252424753</v>
      </c>
      <c r="L122" s="492">
        <v>1.2886369860372635</v>
      </c>
      <c r="M122" s="493">
        <v>0.28829358983726999</v>
      </c>
      <c r="N122" s="493">
        <v>0.29415117440367927</v>
      </c>
      <c r="O122" s="493">
        <v>0.16496590690018412</v>
      </c>
      <c r="P122" s="493">
        <v>6.1045080555882841E-2</v>
      </c>
      <c r="Q122" s="492">
        <v>0.79490482688947317</v>
      </c>
      <c r="R122" s="493">
        <v>0.23297461032331709</v>
      </c>
      <c r="S122" s="493">
        <v>0.25391585544729606</v>
      </c>
      <c r="T122" s="493">
        <v>0.27111261825111771</v>
      </c>
      <c r="U122" s="493">
        <v>0.23288836449324163</v>
      </c>
      <c r="V122" s="492">
        <v>0.99089333257704615</v>
      </c>
      <c r="W122" s="493">
        <v>0.19486658193044978</v>
      </c>
      <c r="X122" s="493">
        <v>0.27505489711393</v>
      </c>
      <c r="Y122" s="493">
        <v>0.22471729939213986</v>
      </c>
      <c r="Z122" s="493">
        <v>1.6696142924974969E-2</v>
      </c>
      <c r="AA122" s="492">
        <v>0.71133492136149457</v>
      </c>
      <c r="AB122" s="493">
        <v>0.25899031747709089</v>
      </c>
      <c r="AC122" s="493">
        <v>0.16400204366765228</v>
      </c>
      <c r="AD122" s="493">
        <v>0.33416381435945358</v>
      </c>
      <c r="AE122" s="493">
        <v>0.16161640659739701</v>
      </c>
      <c r="AF122" s="492">
        <v>0.91877258210159374</v>
      </c>
      <c r="AG122" s="493">
        <v>0.14547478864550381</v>
      </c>
      <c r="AH122" s="493">
        <v>0.29661306121922787</v>
      </c>
      <c r="AI122" s="493">
        <v>0.31883842321236899</v>
      </c>
      <c r="AJ122" s="493">
        <v>0.2411896510754768</v>
      </c>
      <c r="AK122" s="492">
        <v>1.0021159241525752</v>
      </c>
      <c r="AL122" s="493">
        <v>0.41105161734283502</v>
      </c>
      <c r="AM122" s="493">
        <v>0.36983932219311649</v>
      </c>
      <c r="AN122" s="493">
        <v>0.51746526145757954</v>
      </c>
      <c r="AO122" s="493">
        <v>0.47802754856659246</v>
      </c>
      <c r="AP122" s="492">
        <v>1.769592876453959</v>
      </c>
      <c r="AQ122" s="493">
        <v>0.67182222080769682</v>
      </c>
      <c r="AR122" s="493">
        <v>0.29303584236232705</v>
      </c>
      <c r="AS122" s="493">
        <v>0.357860212456872</v>
      </c>
      <c r="AT122" s="493">
        <v>0.26069057367557408</v>
      </c>
      <c r="AU122" s="492">
        <v>1.2452703338348226</v>
      </c>
      <c r="AV122" s="493">
        <v>0.3309103588911762</v>
      </c>
      <c r="AW122" s="493">
        <v>0.27180456359257915</v>
      </c>
      <c r="AX122" s="493">
        <v>0.33621362607497174</v>
      </c>
      <c r="AY122" s="493">
        <v>0.20147338249537469</v>
      </c>
      <c r="AZ122" s="492">
        <v>1.1383864256002578</v>
      </c>
      <c r="BA122" s="493">
        <v>0.29885647484337169</v>
      </c>
      <c r="BB122" s="493">
        <v>0.18691296373812302</v>
      </c>
      <c r="BC122" s="494">
        <v>0.32277524430741128</v>
      </c>
      <c r="BD122" s="494">
        <v>0.1934871452162453</v>
      </c>
      <c r="BE122" s="492">
        <v>1.0010640787099603</v>
      </c>
      <c r="BF122" s="494">
        <v>0.20725393601649156</v>
      </c>
    </row>
    <row r="123" spans="1:58" ht="13.5" customHeight="1">
      <c r="A123" s="375" t="s">
        <v>303</v>
      </c>
      <c r="B123" s="484"/>
      <c r="C123" s="485" t="s">
        <v>495</v>
      </c>
      <c r="D123" s="485" t="s">
        <v>495</v>
      </c>
      <c r="E123" s="485" t="s">
        <v>495</v>
      </c>
      <c r="F123" s="485" t="s">
        <v>495</v>
      </c>
      <c r="G123" s="495" t="s">
        <v>495</v>
      </c>
      <c r="H123" s="487">
        <v>0</v>
      </c>
      <c r="I123" s="487">
        <v>0</v>
      </c>
      <c r="J123" s="487">
        <v>16227.91051</v>
      </c>
      <c r="K123" s="487">
        <v>23772.089595120498</v>
      </c>
      <c r="L123" s="486">
        <v>40000.000105120496</v>
      </c>
      <c r="M123" s="487">
        <v>0</v>
      </c>
      <c r="N123" s="487">
        <v>0</v>
      </c>
      <c r="O123" s="487">
        <v>18000</v>
      </c>
      <c r="P123" s="487">
        <v>10000</v>
      </c>
      <c r="Q123" s="486">
        <v>28000</v>
      </c>
      <c r="R123" s="487">
        <v>0</v>
      </c>
      <c r="S123" s="487">
        <v>0</v>
      </c>
      <c r="T123" s="487">
        <v>20000.00005980851</v>
      </c>
      <c r="U123" s="487">
        <v>16000</v>
      </c>
      <c r="V123" s="486">
        <v>36000.00005980851</v>
      </c>
      <c r="W123" s="487">
        <v>0</v>
      </c>
      <c r="X123" s="487">
        <v>0</v>
      </c>
      <c r="Y123" s="487">
        <v>43646</v>
      </c>
      <c r="Z123" s="487">
        <v>38285.869709999999</v>
      </c>
      <c r="AA123" s="486">
        <v>81931.869709999999</v>
      </c>
      <c r="AB123" s="487">
        <v>0</v>
      </c>
      <c r="AC123" s="487">
        <v>100000</v>
      </c>
      <c r="AD123" s="487">
        <v>0</v>
      </c>
      <c r="AE123" s="487">
        <v>100000</v>
      </c>
      <c r="AF123" s="486">
        <v>200000</v>
      </c>
      <c r="AG123" s="487">
        <v>0</v>
      </c>
      <c r="AH123" s="487">
        <v>6500</v>
      </c>
      <c r="AI123" s="488">
        <v>9709</v>
      </c>
      <c r="AJ123" s="487">
        <v>0</v>
      </c>
      <c r="AK123" s="486">
        <v>16209</v>
      </c>
      <c r="AL123" s="487">
        <v>0</v>
      </c>
      <c r="AM123" s="487">
        <v>21361</v>
      </c>
      <c r="AN123" s="487">
        <v>31766.838729999999</v>
      </c>
      <c r="AO123" s="487">
        <v>331264.72320000001</v>
      </c>
      <c r="AP123" s="486">
        <v>384392.56193000003</v>
      </c>
      <c r="AQ123" s="487">
        <v>71131.59835</v>
      </c>
      <c r="AR123" s="487">
        <v>0</v>
      </c>
      <c r="AS123" s="487">
        <v>58939.302320000003</v>
      </c>
      <c r="AT123" s="487">
        <v>0</v>
      </c>
      <c r="AU123" s="486">
        <v>130070.90067</v>
      </c>
      <c r="AV123" s="487">
        <v>41406</v>
      </c>
      <c r="AW123" s="487">
        <v>204238.79050999999</v>
      </c>
      <c r="AX123" s="487">
        <v>57566.300130000003</v>
      </c>
      <c r="AY123" s="487">
        <v>0</v>
      </c>
      <c r="AZ123" s="486">
        <v>303211.09064000001</v>
      </c>
      <c r="BA123" s="487">
        <v>34959.504850000005</v>
      </c>
      <c r="BB123" s="487">
        <v>217304.01918999999</v>
      </c>
      <c r="BC123" s="488">
        <v>0</v>
      </c>
      <c r="BD123" s="488">
        <v>55202.132450000005</v>
      </c>
      <c r="BE123" s="486">
        <v>307465.65648999996</v>
      </c>
      <c r="BF123" s="488">
        <v>31176.5432</v>
      </c>
    </row>
    <row r="124" spans="1:58" ht="13.5" customHeight="1">
      <c r="A124" s="337" t="s">
        <v>299</v>
      </c>
      <c r="B124" s="490"/>
      <c r="C124" s="491" t="s">
        <v>495</v>
      </c>
      <c r="D124" s="491" t="s">
        <v>495</v>
      </c>
      <c r="E124" s="491" t="s">
        <v>495</v>
      </c>
      <c r="F124" s="491" t="s">
        <v>495</v>
      </c>
      <c r="G124" s="492" t="s">
        <v>495</v>
      </c>
      <c r="H124" s="493">
        <v>0</v>
      </c>
      <c r="I124" s="493">
        <v>0</v>
      </c>
      <c r="J124" s="493">
        <v>0.1235955043677177</v>
      </c>
      <c r="K124" s="493">
        <v>0.18105371000000001</v>
      </c>
      <c r="L124" s="492">
        <v>0.30464921436771769</v>
      </c>
      <c r="M124" s="493">
        <v>0</v>
      </c>
      <c r="N124" s="493">
        <v>0</v>
      </c>
      <c r="O124" s="493">
        <v>0.13709215</v>
      </c>
      <c r="P124" s="493">
        <v>6.401888E-2</v>
      </c>
      <c r="Q124" s="492">
        <v>0.20671919327539509</v>
      </c>
      <c r="R124" s="493">
        <v>0</v>
      </c>
      <c r="S124" s="493">
        <v>0</v>
      </c>
      <c r="T124" s="493">
        <v>0.12796449300000001</v>
      </c>
      <c r="U124" s="493">
        <v>0.10237159409386538</v>
      </c>
      <c r="V124" s="492">
        <v>0.23037050852637836</v>
      </c>
      <c r="W124" s="493">
        <v>0</v>
      </c>
      <c r="X124" s="493">
        <v>0</v>
      </c>
      <c r="Y124" s="493">
        <v>0.27925691223880306</v>
      </c>
      <c r="Z124" s="493">
        <v>0.24496159459267097</v>
      </c>
      <c r="AA124" s="492">
        <v>0.52421850683147397</v>
      </c>
      <c r="AB124" s="493">
        <v>0</v>
      </c>
      <c r="AC124" s="493">
        <v>0.63982246308665869</v>
      </c>
      <c r="AD124" s="493">
        <v>0</v>
      </c>
      <c r="AE124" s="493">
        <v>0.63982246308665869</v>
      </c>
      <c r="AF124" s="492">
        <v>1.2796449261733174</v>
      </c>
      <c r="AG124" s="493">
        <v>0</v>
      </c>
      <c r="AH124" s="493">
        <v>4.1588460100632815E-2</v>
      </c>
      <c r="AI124" s="493">
        <v>6.2120362941083689E-2</v>
      </c>
      <c r="AJ124" s="493">
        <v>0</v>
      </c>
      <c r="AK124" s="492">
        <v>0.1037088230417165</v>
      </c>
      <c r="AL124" s="493">
        <v>0</v>
      </c>
      <c r="AM124" s="493">
        <v>0.13667247633994115</v>
      </c>
      <c r="AN124" s="493">
        <v>0.20325137000705262</v>
      </c>
      <c r="AO124" s="493">
        <v>2.1084203268144934</v>
      </c>
      <c r="AP124" s="492">
        <v>2.4465662483481463</v>
      </c>
      <c r="AQ124" s="494">
        <v>0.45273552339407169</v>
      </c>
      <c r="AR124" s="494">
        <v>0</v>
      </c>
      <c r="AS124" s="494">
        <v>0.18723280395167421</v>
      </c>
      <c r="AT124" s="493">
        <v>0</v>
      </c>
      <c r="AU124" s="492">
        <v>0.41251465680718113</v>
      </c>
      <c r="AV124" s="494">
        <v>0.13131747217690842</v>
      </c>
      <c r="AW124" s="494">
        <v>0.64773515167469331</v>
      </c>
      <c r="AX124" s="494">
        <v>0.18237106123361424</v>
      </c>
      <c r="AY124" s="494">
        <v>0</v>
      </c>
      <c r="AZ124" s="492">
        <v>0.95918442670970006</v>
      </c>
      <c r="BA124" s="494">
        <v>0.1105916427622208</v>
      </c>
      <c r="BB124" s="494">
        <v>0.68742416587903277</v>
      </c>
      <c r="BC124" s="494">
        <v>0</v>
      </c>
      <c r="BD124" s="494">
        <v>0.17427970942254206</v>
      </c>
      <c r="BE124" s="492">
        <v>0.97070571175893638</v>
      </c>
      <c r="BF124" s="494">
        <v>9.8428061535788175E-2</v>
      </c>
    </row>
    <row r="125" spans="1:58" ht="13.5" customHeight="1">
      <c r="A125" s="352"/>
      <c r="B125" s="496"/>
      <c r="C125" s="497"/>
      <c r="D125" s="497"/>
      <c r="E125" s="497"/>
      <c r="F125" s="497"/>
      <c r="G125" s="498"/>
      <c r="H125" s="497"/>
      <c r="I125" s="497"/>
      <c r="J125" s="497"/>
      <c r="K125" s="497"/>
      <c r="L125" s="498"/>
      <c r="M125" s="497"/>
      <c r="N125" s="497"/>
      <c r="O125" s="497"/>
      <c r="P125" s="497"/>
      <c r="Q125" s="498"/>
      <c r="R125" s="497"/>
      <c r="S125" s="497"/>
      <c r="T125" s="497"/>
      <c r="U125" s="497"/>
      <c r="V125" s="498"/>
      <c r="W125" s="497"/>
      <c r="X125" s="497"/>
      <c r="Y125" s="497"/>
      <c r="Z125" s="497"/>
      <c r="AA125" s="498"/>
      <c r="AB125" s="497"/>
      <c r="AC125" s="497"/>
      <c r="AD125" s="497"/>
      <c r="AE125" s="497"/>
      <c r="AF125" s="498"/>
      <c r="AG125" s="497"/>
      <c r="AH125" s="497"/>
      <c r="AI125" s="497"/>
      <c r="AJ125" s="497"/>
      <c r="AK125" s="498"/>
      <c r="AL125" s="497"/>
      <c r="AM125" s="497"/>
      <c r="AN125" s="497"/>
      <c r="AO125" s="497"/>
      <c r="AP125" s="498"/>
      <c r="AQ125" s="497"/>
      <c r="AR125" s="497"/>
      <c r="AS125" s="497"/>
      <c r="AT125" s="497"/>
      <c r="AU125" s="498"/>
      <c r="AV125" s="497"/>
      <c r="AW125" s="497"/>
      <c r="AX125" s="497"/>
      <c r="AY125" s="497"/>
      <c r="AZ125" s="498"/>
      <c r="BA125" s="497"/>
      <c r="BB125" s="497"/>
      <c r="BC125" s="497"/>
      <c r="BD125" s="577"/>
      <c r="BE125" s="498"/>
      <c r="BF125" s="577"/>
    </row>
    <row r="126" spans="1:58">
      <c r="Z126" s="134"/>
      <c r="AL126" s="404"/>
      <c r="AM126" s="404"/>
      <c r="AN126" s="404"/>
      <c r="AO126" s="404"/>
      <c r="AQ126" s="404"/>
      <c r="AR126" s="404"/>
      <c r="AS126" s="404"/>
      <c r="AT126" s="404"/>
      <c r="AX126" s="404"/>
      <c r="AY126" s="404"/>
      <c r="BD126" s="404"/>
      <c r="BF126" s="404"/>
    </row>
    <row r="127" spans="1:58">
      <c r="Z127" s="134"/>
      <c r="AL127" s="184"/>
      <c r="AM127" s="184"/>
      <c r="AN127" s="184"/>
      <c r="AO127" s="184"/>
      <c r="AQ127" s="134"/>
      <c r="AR127" s="184"/>
      <c r="AS127" s="184"/>
      <c r="AT127" s="184"/>
      <c r="AX127" s="184"/>
      <c r="AY127" s="184"/>
      <c r="BD127" s="184"/>
      <c r="BF127" s="184"/>
    </row>
    <row r="128" spans="1:58">
      <c r="Z128" s="134"/>
    </row>
    <row r="129" spans="26:33">
      <c r="Z129" s="499"/>
    </row>
    <row r="130" spans="26:33">
      <c r="Z130" s="499"/>
      <c r="AG130" s="404"/>
    </row>
  </sheetData>
  <printOptions horizontalCentered="1" verticalCentered="1"/>
  <pageMargins left="0.15748031496062992" right="0.15748031496062992" top="0.35433070866141736" bottom="0.39370078740157483" header="0.19685039370078741" footer="0.19685039370078741"/>
  <pageSetup paperSize="9" scale="72" firstPageNumber="3" orientation="landscape" useFirstPageNumber="1" r:id="rId1"/>
  <headerFooter alignWithMargins="0">
    <oddFooter>&amp;L&amp;"Times New Roman,Bold"(Tentativo e preliminar. Somente para discussão.)&amp;R&amp;"Times New Roman,Regular"&amp;12&amp;P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Y118"/>
  <sheetViews>
    <sheetView showGridLines="0" tabSelected="1" zoomScale="80" zoomScaleNormal="80" workbookViewId="0">
      <pane xSplit="1" ySplit="7" topLeftCell="L8" activePane="bottomRight" state="frozen"/>
      <selection pane="topRight" activeCell="D1" sqref="D1"/>
      <selection pane="bottomLeft" activeCell="A8" sqref="A8"/>
      <selection pane="bottomRight" sqref="A1:V1048576"/>
    </sheetView>
  </sheetViews>
  <sheetFormatPr defaultColWidth="9.140625" defaultRowHeight="14.25" outlineLevelCol="1"/>
  <cols>
    <col min="1" max="1" width="89.85546875" style="503" bestFit="1" customWidth="1"/>
    <col min="2" max="4" width="10.28515625" style="502" customWidth="1" outlineLevel="1"/>
    <col min="5" max="5" width="10.28515625" style="516" customWidth="1" outlineLevel="1"/>
    <col min="6" max="6" width="10.28515625" style="516" customWidth="1"/>
    <col min="7" max="7" width="10.28515625" style="516" customWidth="1" outlineLevel="1" collapsed="1"/>
    <col min="8" max="10" width="10.28515625" style="516" customWidth="1" outlineLevel="1"/>
    <col min="11" max="11" width="10.28515625" style="502" customWidth="1"/>
    <col min="12" max="15" width="10.28515625" style="516" customWidth="1" outlineLevel="1"/>
    <col min="16" max="16" width="12.140625" style="502" bestFit="1" customWidth="1"/>
    <col min="17" max="22" width="10.28515625" style="516" customWidth="1" outlineLevel="1"/>
    <col min="23" max="16384" width="9.140625" style="76"/>
  </cols>
  <sheetData>
    <row r="1" spans="1:22" ht="31.5" customHeight="1">
      <c r="A1" s="500"/>
      <c r="B1" s="501"/>
      <c r="C1" s="501"/>
      <c r="D1" s="501"/>
      <c r="E1" s="501"/>
      <c r="F1" s="501"/>
      <c r="G1" s="501"/>
      <c r="H1" s="501"/>
      <c r="I1" s="501"/>
      <c r="J1" s="501"/>
      <c r="L1" s="501"/>
      <c r="M1" s="501"/>
      <c r="N1" s="501"/>
      <c r="O1" s="501"/>
      <c r="Q1" s="501"/>
      <c r="R1" s="501"/>
      <c r="S1" s="501"/>
      <c r="T1" s="501"/>
      <c r="U1" s="501"/>
      <c r="V1" s="501"/>
    </row>
    <row r="2" spans="1:22" ht="31.5" customHeight="1">
      <c r="B2" s="501"/>
      <c r="C2" s="501"/>
      <c r="D2" s="501"/>
      <c r="E2" s="501"/>
      <c r="F2" s="501"/>
      <c r="G2" s="501"/>
      <c r="H2" s="501"/>
      <c r="I2" s="501"/>
      <c r="J2" s="501"/>
      <c r="L2" s="501"/>
      <c r="M2" s="501"/>
      <c r="N2" s="501"/>
      <c r="O2" s="501"/>
      <c r="Q2" s="501"/>
      <c r="R2" s="501"/>
      <c r="S2" s="501"/>
      <c r="T2" s="501"/>
      <c r="U2" s="501"/>
      <c r="V2" s="501"/>
    </row>
    <row r="3" spans="1:22" ht="31.5" customHeight="1">
      <c r="B3" s="501"/>
      <c r="C3" s="501"/>
      <c r="D3" s="501"/>
      <c r="E3" s="501"/>
      <c r="F3" s="501"/>
      <c r="G3" s="501"/>
      <c r="H3" s="501"/>
      <c r="I3" s="501"/>
      <c r="J3" s="501"/>
      <c r="L3" s="501"/>
      <c r="M3" s="501"/>
      <c r="N3" s="501"/>
      <c r="O3" s="501"/>
      <c r="Q3" s="501"/>
      <c r="R3" s="501"/>
      <c r="S3" s="501"/>
      <c r="T3" s="501"/>
      <c r="U3" s="501"/>
      <c r="V3" s="501"/>
    </row>
    <row r="4" spans="1:22" ht="15" customHeight="1">
      <c r="A4" s="504" t="s">
        <v>371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</row>
    <row r="5" spans="1:22" ht="15" customHeight="1">
      <c r="A5" s="506" t="s">
        <v>372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5"/>
      <c r="U5" s="505"/>
      <c r="V5" s="505"/>
    </row>
    <row r="6" spans="1:22" ht="15" customHeight="1">
      <c r="A6" s="504" t="s">
        <v>373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600" t="s">
        <v>557</v>
      </c>
      <c r="R6" s="600" t="s">
        <v>557</v>
      </c>
      <c r="S6" s="600" t="s">
        <v>557</v>
      </c>
      <c r="T6" s="600" t="s">
        <v>557</v>
      </c>
      <c r="U6" s="600" t="s">
        <v>557</v>
      </c>
      <c r="V6" s="600" t="s">
        <v>557</v>
      </c>
    </row>
    <row r="7" spans="1:22" s="77" customFormat="1" ht="15" customHeight="1">
      <c r="A7" s="507"/>
      <c r="B7" s="508" t="s">
        <v>341</v>
      </c>
      <c r="C7" s="508" t="s">
        <v>346</v>
      </c>
      <c r="D7" s="508" t="s">
        <v>347</v>
      </c>
      <c r="E7" s="508" t="s">
        <v>362</v>
      </c>
      <c r="F7" s="508" t="s">
        <v>363</v>
      </c>
      <c r="G7" s="508" t="s">
        <v>365</v>
      </c>
      <c r="H7" s="508" t="s">
        <v>374</v>
      </c>
      <c r="I7" s="508" t="s">
        <v>375</v>
      </c>
      <c r="J7" s="508" t="s">
        <v>376</v>
      </c>
      <c r="K7" s="508" t="s">
        <v>391</v>
      </c>
      <c r="L7" s="509" t="s">
        <v>397</v>
      </c>
      <c r="M7" s="509" t="s">
        <v>405</v>
      </c>
      <c r="N7" s="509" t="s">
        <v>412</v>
      </c>
      <c r="O7" s="509" t="s">
        <v>414</v>
      </c>
      <c r="P7" s="509">
        <v>2018</v>
      </c>
      <c r="Q7" s="509" t="s">
        <v>490</v>
      </c>
      <c r="R7" s="509" t="s">
        <v>491</v>
      </c>
      <c r="S7" s="509" t="s">
        <v>493</v>
      </c>
      <c r="T7" s="509" t="s">
        <v>546</v>
      </c>
      <c r="U7" s="509">
        <v>2019</v>
      </c>
      <c r="V7" s="509" t="s">
        <v>555</v>
      </c>
    </row>
    <row r="8" spans="1:22" ht="15" customHeight="1">
      <c r="A8" s="375" t="s">
        <v>228</v>
      </c>
      <c r="B8" s="115">
        <v>44661.133919999964</v>
      </c>
      <c r="C8" s="115">
        <v>46101.262450000038</v>
      </c>
      <c r="D8" s="115">
        <v>63110.441910000009</v>
      </c>
      <c r="E8" s="115">
        <v>74876.464739999952</v>
      </c>
      <c r="F8" s="115">
        <v>228749.30301999999</v>
      </c>
      <c r="G8" s="115">
        <v>81564.153680000018</v>
      </c>
      <c r="H8" s="115">
        <v>87856.878930000094</v>
      </c>
      <c r="I8" s="115">
        <v>86561.022000000012</v>
      </c>
      <c r="J8" s="115">
        <v>64636.235970000103</v>
      </c>
      <c r="K8" s="115">
        <v>320618.2905800002</v>
      </c>
      <c r="L8" s="115">
        <v>96428.717660000009</v>
      </c>
      <c r="M8" s="115">
        <v>86631.243079999913</v>
      </c>
      <c r="N8" s="115">
        <v>90341.936510000101</v>
      </c>
      <c r="O8" s="115">
        <v>58183.81617999998</v>
      </c>
      <c r="P8" s="115">
        <v>331585.71343</v>
      </c>
      <c r="Q8" s="115">
        <v>92572.698680000001</v>
      </c>
      <c r="R8" s="115">
        <v>72598.280779999972</v>
      </c>
      <c r="S8" s="115">
        <v>91070.079136400091</v>
      </c>
      <c r="T8" s="115">
        <v>56075.946859999945</v>
      </c>
      <c r="U8" s="115">
        <v>312317.00545640005</v>
      </c>
      <c r="V8" s="115">
        <v>58719.464290000062</v>
      </c>
    </row>
    <row r="9" spans="1:22" ht="15" customHeight="1">
      <c r="A9" s="332" t="s">
        <v>178</v>
      </c>
      <c r="B9" s="140">
        <v>27951.185969999999</v>
      </c>
      <c r="C9" s="140">
        <v>24930.822690000001</v>
      </c>
      <c r="D9" s="140">
        <v>31007.123319999999</v>
      </c>
      <c r="E9" s="140">
        <v>-18262.620970000004</v>
      </c>
      <c r="F9" s="140">
        <v>65626.511010000002</v>
      </c>
      <c r="G9" s="140">
        <v>41664.017059999998</v>
      </c>
      <c r="H9" s="140">
        <v>17293.7703</v>
      </c>
      <c r="I9" s="140">
        <v>30142.473540000003</v>
      </c>
      <c r="J9" s="140">
        <v>18046.002690000001</v>
      </c>
      <c r="K9" s="140">
        <v>107146.26359000002</v>
      </c>
      <c r="L9" s="140">
        <v>34854.009950000007</v>
      </c>
      <c r="M9" s="140">
        <v>33097.547890000002</v>
      </c>
      <c r="N9" s="140">
        <v>33731.182249999998</v>
      </c>
      <c r="O9" s="140">
        <v>17871.455999999998</v>
      </c>
      <c r="P9" s="140">
        <v>119554.19609000001</v>
      </c>
      <c r="Q9" s="140">
        <v>34215.441030000002</v>
      </c>
      <c r="R9" s="140">
        <v>26832.804096599997</v>
      </c>
      <c r="S9" s="140">
        <v>33660.062730000005</v>
      </c>
      <c r="T9" s="140">
        <v>19176.475439999998</v>
      </c>
      <c r="U9" s="140">
        <v>113884.7832966</v>
      </c>
      <c r="V9" s="140">
        <v>21170.963309999996</v>
      </c>
    </row>
    <row r="10" spans="1:22" ht="12" customHeight="1">
      <c r="A10" s="332" t="s">
        <v>377</v>
      </c>
      <c r="B10" s="140">
        <v>13966.00994</v>
      </c>
      <c r="C10" s="140">
        <v>14872</v>
      </c>
      <c r="D10" s="140">
        <v>13143.428466445501</v>
      </c>
      <c r="E10" s="140">
        <v>11060.566071290001</v>
      </c>
      <c r="F10" s="140">
        <v>53042.0044777355</v>
      </c>
      <c r="G10" s="140">
        <v>13595.168059999996</v>
      </c>
      <c r="H10" s="140">
        <v>17159.005920000003</v>
      </c>
      <c r="I10" s="140">
        <v>13311.335120000002</v>
      </c>
      <c r="J10" s="140">
        <v>11854.699409999999</v>
      </c>
      <c r="K10" s="140">
        <v>55920.208510000004</v>
      </c>
      <c r="L10" s="140">
        <v>12592.880089999999</v>
      </c>
      <c r="M10" s="140">
        <v>19701.89183</v>
      </c>
      <c r="N10" s="140">
        <v>22726.356358284982</v>
      </c>
      <c r="O10" s="140">
        <v>24483</v>
      </c>
      <c r="P10" s="140">
        <v>79504.128278284974</v>
      </c>
      <c r="Q10" s="140">
        <v>32435.695090000001</v>
      </c>
      <c r="R10" s="140">
        <v>32448.588790000002</v>
      </c>
      <c r="S10" s="140">
        <v>31106.311580000001</v>
      </c>
      <c r="T10" s="140">
        <v>55857.209670000004</v>
      </c>
      <c r="U10" s="140">
        <v>151847.80512999999</v>
      </c>
      <c r="V10" s="140">
        <v>34256.115109999999</v>
      </c>
    </row>
    <row r="11" spans="1:22" ht="12" customHeight="1">
      <c r="A11" s="332" t="s">
        <v>168</v>
      </c>
      <c r="B11" s="140">
        <v>35119.904479999997</v>
      </c>
      <c r="C11" s="140">
        <v>36326.372779999998</v>
      </c>
      <c r="D11" s="140">
        <v>36321.517679999997</v>
      </c>
      <c r="E11" s="140">
        <v>37584.771779999995</v>
      </c>
      <c r="F11" s="140">
        <v>145352.56672</v>
      </c>
      <c r="G11" s="140">
        <v>33470.010879999994</v>
      </c>
      <c r="H11" s="140">
        <v>33867.637649999997</v>
      </c>
      <c r="I11" s="140">
        <v>35937.274690000006</v>
      </c>
      <c r="J11" s="140">
        <v>39476.81424</v>
      </c>
      <c r="K11" s="140">
        <v>142751.73746</v>
      </c>
      <c r="L11" s="140">
        <v>44203.848709999998</v>
      </c>
      <c r="M11" s="140">
        <v>44509.743139999999</v>
      </c>
      <c r="N11" s="140">
        <v>46513.100830000003</v>
      </c>
      <c r="O11" s="140">
        <v>54064</v>
      </c>
      <c r="P11" s="140">
        <v>189290.69268000001</v>
      </c>
      <c r="Q11" s="140">
        <v>83837.528940000018</v>
      </c>
      <c r="R11" s="140">
        <v>84238.788660000006</v>
      </c>
      <c r="S11" s="140">
        <v>86761.935939999996</v>
      </c>
      <c r="T11" s="140">
        <v>65624.38294000001</v>
      </c>
      <c r="U11" s="140">
        <v>320462.63648000004</v>
      </c>
      <c r="V11" s="140">
        <v>87254.383680000014</v>
      </c>
    </row>
    <row r="12" spans="1:22" ht="12" customHeight="1">
      <c r="A12" s="332" t="s">
        <v>171</v>
      </c>
      <c r="B12" s="140">
        <v>-225.95570000000001</v>
      </c>
      <c r="C12" s="140">
        <v>-347.68195000000003</v>
      </c>
      <c r="D12" s="140">
        <v>-476.35309000000001</v>
      </c>
      <c r="E12" s="140">
        <v>-69.19834000000003</v>
      </c>
      <c r="F12" s="140">
        <v>-1119.1890800000001</v>
      </c>
      <c r="G12" s="140">
        <v>-429.40236000000004</v>
      </c>
      <c r="H12" s="140">
        <v>-302.00925000000001</v>
      </c>
      <c r="I12" s="140">
        <v>-376.17226999999997</v>
      </c>
      <c r="J12" s="140">
        <v>174.50507000000002</v>
      </c>
      <c r="K12" s="140">
        <v>-933.07881000000009</v>
      </c>
      <c r="L12" s="140">
        <v>-320.65573000000001</v>
      </c>
      <c r="M12" s="140">
        <v>-201.70756999999992</v>
      </c>
      <c r="N12" s="140">
        <v>-294.74704000000003</v>
      </c>
      <c r="O12" s="140">
        <v>-83.764169999998984</v>
      </c>
      <c r="P12" s="140">
        <v>-900.87450999999896</v>
      </c>
      <c r="Q12" s="140">
        <v>105.53910000000218</v>
      </c>
      <c r="R12" s="140">
        <v>96.543023399998219</v>
      </c>
      <c r="S12" s="140">
        <v>-247.57918639999767</v>
      </c>
      <c r="T12" s="140">
        <v>378.98481999999962</v>
      </c>
      <c r="U12" s="140">
        <v>333.48775700000232</v>
      </c>
      <c r="V12" s="140">
        <v>-38.891569999998396</v>
      </c>
    </row>
    <row r="13" spans="1:22" ht="13.5">
      <c r="A13" s="332" t="s">
        <v>169</v>
      </c>
      <c r="B13" s="140">
        <v>397.08299999999997</v>
      </c>
      <c r="C13" s="140">
        <v>323.91498999999999</v>
      </c>
      <c r="D13" s="140">
        <v>1625.1845900000001</v>
      </c>
      <c r="E13" s="140">
        <v>2282.8681299999998</v>
      </c>
      <c r="F13" s="140">
        <v>4629.0507099999995</v>
      </c>
      <c r="G13" s="140">
        <v>2226.9772600000001</v>
      </c>
      <c r="H13" s="140">
        <v>1822.05782</v>
      </c>
      <c r="I13" s="140">
        <v>2177.5762500000001</v>
      </c>
      <c r="J13" s="140">
        <v>2285.0818199999999</v>
      </c>
      <c r="K13" s="140">
        <v>8511.6931499999992</v>
      </c>
      <c r="L13" s="140">
        <v>2154.2039</v>
      </c>
      <c r="M13" s="140">
        <v>2032.0747900000001</v>
      </c>
      <c r="N13" s="140">
        <v>1967.25839</v>
      </c>
      <c r="O13" s="140">
        <v>2181.3190199999999</v>
      </c>
      <c r="P13" s="140">
        <v>8334.8561000000009</v>
      </c>
      <c r="Q13" s="140">
        <v>1679.2855100000002</v>
      </c>
      <c r="R13" s="140">
        <v>1463.22363</v>
      </c>
      <c r="S13" s="140">
        <v>1236.4378300000001</v>
      </c>
      <c r="T13" s="140">
        <v>1429.63743</v>
      </c>
      <c r="U13" s="140">
        <v>5808.5844000000006</v>
      </c>
      <c r="V13" s="140">
        <v>1889.52961</v>
      </c>
    </row>
    <row r="14" spans="1:22" ht="12" customHeight="1">
      <c r="A14" s="332" t="s">
        <v>223</v>
      </c>
      <c r="B14" s="140">
        <v>4506.4722899999997</v>
      </c>
      <c r="C14" s="140">
        <v>1523.8033</v>
      </c>
      <c r="D14" s="140">
        <v>-598.81114000000002</v>
      </c>
      <c r="E14" s="140">
        <v>727.55479999999989</v>
      </c>
      <c r="F14" s="140">
        <v>6159.0192499999994</v>
      </c>
      <c r="G14" s="140">
        <v>-240.36521999999988</v>
      </c>
      <c r="H14" s="140">
        <v>702.35951</v>
      </c>
      <c r="I14" s="140">
        <v>-991.75821000000008</v>
      </c>
      <c r="J14" s="140">
        <v>-735.87497999999994</v>
      </c>
      <c r="K14" s="140">
        <v>-1265.6388999999999</v>
      </c>
      <c r="L14" s="140">
        <v>1003.5681099999999</v>
      </c>
      <c r="M14" s="140">
        <v>1102.7156399999999</v>
      </c>
      <c r="N14" s="140">
        <v>-2037.9340399999999</v>
      </c>
      <c r="O14" s="140">
        <v>-2349.07269</v>
      </c>
      <c r="P14" s="140">
        <v>-2280.7229800000005</v>
      </c>
      <c r="Q14" s="140">
        <v>1501.89039</v>
      </c>
      <c r="R14" s="140">
        <v>580.48085000000015</v>
      </c>
      <c r="S14" s="140">
        <v>1771.0148199999999</v>
      </c>
      <c r="T14" s="140">
        <v>-3075.7005699999991</v>
      </c>
      <c r="U14" s="140">
        <v>777.68549000000121</v>
      </c>
      <c r="V14" s="140">
        <v>-668.1838600000001</v>
      </c>
    </row>
    <row r="15" spans="1:22" ht="12" customHeight="1">
      <c r="A15" s="332" t="s">
        <v>378</v>
      </c>
      <c r="B15" s="140">
        <v>15792.86276</v>
      </c>
      <c r="C15" s="140">
        <v>15625.310560000002</v>
      </c>
      <c r="D15" s="140">
        <v>15255.121650000001</v>
      </c>
      <c r="E15" s="140">
        <v>13120.632540000001</v>
      </c>
      <c r="F15" s="140">
        <v>59793.927510000001</v>
      </c>
      <c r="G15" s="140">
        <v>14676.185860000001</v>
      </c>
      <c r="H15" s="140">
        <v>8949.4992099999999</v>
      </c>
      <c r="I15" s="140">
        <v>10807.666959999999</v>
      </c>
      <c r="J15" s="140">
        <v>9327.4073499999995</v>
      </c>
      <c r="K15" s="140">
        <v>43760.759379999996</v>
      </c>
      <c r="L15" s="140">
        <v>9878.9891299999999</v>
      </c>
      <c r="M15" s="140">
        <v>9742.9649800000007</v>
      </c>
      <c r="N15" s="140">
        <v>11015.5</v>
      </c>
      <c r="O15" s="140">
        <v>9841</v>
      </c>
      <c r="P15" s="140">
        <v>40478.454109999999</v>
      </c>
      <c r="Q15" s="140">
        <v>10692.414680000002</v>
      </c>
      <c r="R15" s="140">
        <v>10707.598330000001</v>
      </c>
      <c r="S15" s="140">
        <v>11559.93058</v>
      </c>
      <c r="T15" s="140">
        <v>13173.049290000001</v>
      </c>
      <c r="U15" s="140">
        <v>46132.992880000005</v>
      </c>
      <c r="V15" s="140">
        <v>9289.3416199999992</v>
      </c>
    </row>
    <row r="16" spans="1:22" ht="12" customHeight="1">
      <c r="A16" s="332" t="s">
        <v>330</v>
      </c>
      <c r="B16" s="140">
        <v>7430.3161700000001</v>
      </c>
      <c r="C16" s="140">
        <v>7136.9798100000007</v>
      </c>
      <c r="D16" s="140">
        <v>8081.4944500000001</v>
      </c>
      <c r="E16" s="140">
        <v>6149.2205599999998</v>
      </c>
      <c r="F16" s="140">
        <v>28798.010990000002</v>
      </c>
      <c r="G16" s="140">
        <v>10378.440489999999</v>
      </c>
      <c r="H16" s="140">
        <v>6286.0586300000004</v>
      </c>
      <c r="I16" s="140">
        <v>5152.7765600000002</v>
      </c>
      <c r="J16" s="140">
        <v>10118.368380000002</v>
      </c>
      <c r="K16" s="140">
        <v>31935.644059999999</v>
      </c>
      <c r="L16" s="140">
        <v>8828.8751899999988</v>
      </c>
      <c r="M16" s="140">
        <v>8938.2753699999994</v>
      </c>
      <c r="N16" s="140">
        <v>5598.3742899999997</v>
      </c>
      <c r="O16" s="140">
        <v>8582.8202300000012</v>
      </c>
      <c r="P16" s="140">
        <v>31948.345079999999</v>
      </c>
      <c r="Q16" s="140">
        <v>6020.5605299999988</v>
      </c>
      <c r="R16" s="140">
        <v>6565.6351200000008</v>
      </c>
      <c r="S16" s="140">
        <v>7678.8907400000007</v>
      </c>
      <c r="T16" s="140">
        <v>11803.437960000001</v>
      </c>
      <c r="U16" s="140">
        <v>32068.52435</v>
      </c>
      <c r="V16" s="140">
        <v>175.99484999999913</v>
      </c>
    </row>
    <row r="17" spans="1:25" ht="12" customHeight="1">
      <c r="A17" s="332" t="s">
        <v>411</v>
      </c>
      <c r="B17" s="140">
        <v>3972.7030169943801</v>
      </c>
      <c r="C17" s="140">
        <v>-92</v>
      </c>
      <c r="D17" s="140">
        <v>-329.77960620390297</v>
      </c>
      <c r="E17" s="140">
        <v>-716.607144958341</v>
      </c>
      <c r="F17" s="140">
        <v>2834.3162658321362</v>
      </c>
      <c r="G17" s="140">
        <v>2878.2109478370971</v>
      </c>
      <c r="H17" s="140">
        <v>81.65008166962869</v>
      </c>
      <c r="I17" s="140">
        <v>-818.48689220659764</v>
      </c>
      <c r="J17" s="140">
        <v>-1220.005488128</v>
      </c>
      <c r="K17" s="140">
        <v>921.36864917212847</v>
      </c>
      <c r="L17" s="140">
        <v>877.91723666672397</v>
      </c>
      <c r="M17" s="140">
        <v>1149.0310799999997</v>
      </c>
      <c r="N17" s="140">
        <v>229.5</v>
      </c>
      <c r="O17" s="140">
        <v>-121</v>
      </c>
      <c r="P17" s="140">
        <v>2135.4483166667237</v>
      </c>
      <c r="Q17" s="140">
        <v>2657.9257399999392</v>
      </c>
      <c r="R17" s="140">
        <v>857.17884000007007</v>
      </c>
      <c r="S17" s="140">
        <v>1203.5697699999223</v>
      </c>
      <c r="T17" s="140">
        <v>-3400.0382299999201</v>
      </c>
      <c r="U17" s="140">
        <v>1318.6361200000117</v>
      </c>
      <c r="V17" s="140">
        <v>2433.5789099998183</v>
      </c>
    </row>
    <row r="18" spans="1:25" s="78" customFormat="1" ht="12.75">
      <c r="A18" s="375" t="s">
        <v>224</v>
      </c>
      <c r="B18" s="115">
        <v>153571.71584699434</v>
      </c>
      <c r="C18" s="115">
        <v>146400.78463000004</v>
      </c>
      <c r="D18" s="115">
        <v>167139.36823024158</v>
      </c>
      <c r="E18" s="115">
        <v>126753.65216633161</v>
      </c>
      <c r="F18" s="115">
        <v>593865.52087356756</v>
      </c>
      <c r="G18" s="115">
        <v>199783.39665783712</v>
      </c>
      <c r="H18" s="115">
        <v>173716.90880166972</v>
      </c>
      <c r="I18" s="115">
        <v>181903.70774779344</v>
      </c>
      <c r="J18" s="115">
        <v>153963.23446187211</v>
      </c>
      <c r="K18" s="115">
        <v>709367.24766917236</v>
      </c>
      <c r="L18" s="115">
        <v>210502.35424666668</v>
      </c>
      <c r="M18" s="115">
        <v>206703.78022999992</v>
      </c>
      <c r="N18" s="115">
        <v>209790.52754828511</v>
      </c>
      <c r="O18" s="115">
        <v>172653.57456999997</v>
      </c>
      <c r="P18" s="115">
        <v>799650.2365949516</v>
      </c>
      <c r="Q18" s="115">
        <v>265718.97968999995</v>
      </c>
      <c r="R18" s="115">
        <v>236389.12212000004</v>
      </c>
      <c r="S18" s="115">
        <v>265800.65394000005</v>
      </c>
      <c r="T18" s="115">
        <v>217043.38561000008</v>
      </c>
      <c r="U18" s="115">
        <v>984952.14136000024</v>
      </c>
      <c r="V18" s="115">
        <v>214482.29594999985</v>
      </c>
      <c r="W18" s="76"/>
      <c r="X18" s="76"/>
      <c r="Y18" s="76"/>
    </row>
    <row r="19" spans="1:25" s="77" customFormat="1" ht="13.5">
      <c r="A19" s="332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</row>
    <row r="20" spans="1:25" ht="13.5">
      <c r="A20" s="332" t="s">
        <v>348</v>
      </c>
      <c r="B20" s="140">
        <v>-56528.627490000013</v>
      </c>
      <c r="C20" s="140">
        <v>1348.3540000000066</v>
      </c>
      <c r="D20" s="140">
        <v>-18479.78609999999</v>
      </c>
      <c r="E20" s="140">
        <v>8345.9761099999687</v>
      </c>
      <c r="F20" s="140">
        <v>-65314.083480000023</v>
      </c>
      <c r="G20" s="140">
        <v>-91338.037609999999</v>
      </c>
      <c r="H20" s="140">
        <v>3747.5070300000098</v>
      </c>
      <c r="I20" s="140">
        <v>-29531.807630000003</v>
      </c>
      <c r="J20" s="140">
        <v>-34767.513020000006</v>
      </c>
      <c r="K20" s="140">
        <v>-151889.85123</v>
      </c>
      <c r="L20" s="140">
        <v>-53761.649709999998</v>
      </c>
      <c r="M20" s="140">
        <v>13627.46549000001</v>
      </c>
      <c r="N20" s="140">
        <v>-28287.99799</v>
      </c>
      <c r="O20" s="140">
        <v>34761</v>
      </c>
      <c r="P20" s="140">
        <v>-33661.182209999984</v>
      </c>
      <c r="Q20" s="140">
        <v>-60959.890459999944</v>
      </c>
      <c r="R20" s="140">
        <v>-52938.992650000073</v>
      </c>
      <c r="S20" s="140">
        <v>3482.9183599999888</v>
      </c>
      <c r="T20" s="140">
        <v>11961.565040000081</v>
      </c>
      <c r="U20" s="140">
        <v>-98454.399709999954</v>
      </c>
      <c r="V20" s="140">
        <v>23264.394630000017</v>
      </c>
    </row>
    <row r="21" spans="1:25" ht="13.5">
      <c r="A21" s="332" t="s">
        <v>349</v>
      </c>
      <c r="B21" s="140">
        <v>3625.4317400000004</v>
      </c>
      <c r="C21" s="140">
        <v>-3124.0739899999999</v>
      </c>
      <c r="D21" s="140">
        <v>2195.5580199999995</v>
      </c>
      <c r="E21" s="140">
        <v>-18518.61075</v>
      </c>
      <c r="F21" s="140">
        <v>-15821.69498</v>
      </c>
      <c r="G21" s="140">
        <v>15223.379369999999</v>
      </c>
      <c r="H21" s="140">
        <v>-2703.8797100000006</v>
      </c>
      <c r="I21" s="140">
        <v>-4713.8773299999993</v>
      </c>
      <c r="J21" s="140">
        <v>2305.5407200000004</v>
      </c>
      <c r="K21" s="140">
        <v>10111.163049999999</v>
      </c>
      <c r="L21" s="140">
        <v>4896.3980600000014</v>
      </c>
      <c r="M21" s="140">
        <v>-11639.90222</v>
      </c>
      <c r="N21" s="140">
        <v>6305.5743300000022</v>
      </c>
      <c r="O21" s="140">
        <v>-4580</v>
      </c>
      <c r="P21" s="140">
        <v>-5017.9298299999964</v>
      </c>
      <c r="Q21" s="140">
        <v>3607.3990799999992</v>
      </c>
      <c r="R21" s="140">
        <v>-7650.6014700000014</v>
      </c>
      <c r="S21" s="140">
        <v>759.41266000000314</v>
      </c>
      <c r="T21" s="140">
        <v>-1035.3465999999994</v>
      </c>
      <c r="U21" s="140">
        <v>-4319.1363299999994</v>
      </c>
      <c r="V21" s="140">
        <v>-5001.5975700000008</v>
      </c>
    </row>
    <row r="22" spans="1:25" ht="13.5">
      <c r="A22" s="332" t="s">
        <v>350</v>
      </c>
      <c r="B22" s="140">
        <v>18395.009250000003</v>
      </c>
      <c r="C22" s="140">
        <v>10775.195030000003</v>
      </c>
      <c r="D22" s="140">
        <v>18879.415370000002</v>
      </c>
      <c r="E22" s="140">
        <v>3199.3244499999896</v>
      </c>
      <c r="F22" s="140">
        <v>51248.944100000001</v>
      </c>
      <c r="G22" s="140">
        <v>-8646.6495799999902</v>
      </c>
      <c r="H22" s="140">
        <v>3104.2570499999979</v>
      </c>
      <c r="I22" s="140">
        <v>16010.366709999991</v>
      </c>
      <c r="J22" s="140">
        <v>6990.5302699999993</v>
      </c>
      <c r="K22" s="140">
        <v>17458.50445</v>
      </c>
      <c r="L22" s="140">
        <v>-7943.17424999999</v>
      </c>
      <c r="M22" s="140">
        <v>-1475.8965900000003</v>
      </c>
      <c r="N22" s="140">
        <v>-11052.112419999996</v>
      </c>
      <c r="O22" s="140">
        <v>-10793</v>
      </c>
      <c r="P22" s="140">
        <v>-31264.183259999983</v>
      </c>
      <c r="Q22" s="140">
        <v>-11402.727540000009</v>
      </c>
      <c r="R22" s="140">
        <v>14248.586789999998</v>
      </c>
      <c r="S22" s="140">
        <v>9133.4150300000038</v>
      </c>
      <c r="T22" s="140">
        <v>-3329.7757799999999</v>
      </c>
      <c r="U22" s="140">
        <v>8649.4984999999924</v>
      </c>
      <c r="V22" s="140">
        <v>-4520.1276400000024</v>
      </c>
    </row>
    <row r="23" spans="1:25" ht="13.5">
      <c r="A23" s="332" t="s">
        <v>351</v>
      </c>
      <c r="B23" s="140">
        <v>159.27084000000306</v>
      </c>
      <c r="C23" s="140">
        <v>429.90705999999545</v>
      </c>
      <c r="D23" s="140">
        <v>-2174.4036599999963</v>
      </c>
      <c r="E23" s="140">
        <v>1189.1354299999994</v>
      </c>
      <c r="F23" s="140">
        <v>-396.0903299999984</v>
      </c>
      <c r="G23" s="140">
        <v>-1648.8675400000025</v>
      </c>
      <c r="H23" s="140">
        <v>-3611.2968299999943</v>
      </c>
      <c r="I23" s="140">
        <v>-1098.1012899999989</v>
      </c>
      <c r="J23" s="140">
        <v>1573.2061399999898</v>
      </c>
      <c r="K23" s="140">
        <v>-4785.0595200000062</v>
      </c>
      <c r="L23" s="140">
        <v>-522.68605999999522</v>
      </c>
      <c r="M23" s="140">
        <v>-217.67842999999937</v>
      </c>
      <c r="N23" s="140">
        <v>-102.7478200000003</v>
      </c>
      <c r="O23" s="140">
        <v>7443.2925199999954</v>
      </c>
      <c r="P23" s="140">
        <v>6600.1802100000004</v>
      </c>
      <c r="Q23" s="140">
        <v>879.49690999999643</v>
      </c>
      <c r="R23" s="140">
        <v>-419.43286999999737</v>
      </c>
      <c r="S23" s="140">
        <v>225.36146000000093</v>
      </c>
      <c r="T23" s="140">
        <v>1086.0301300000006</v>
      </c>
      <c r="U23" s="140">
        <v>1771.4556300000006</v>
      </c>
      <c r="V23" s="140">
        <v>-4277.1538699999974</v>
      </c>
    </row>
    <row r="24" spans="1:25" ht="13.5">
      <c r="A24" s="332" t="s">
        <v>352</v>
      </c>
      <c r="B24" s="140">
        <v>-7099.2757899999997</v>
      </c>
      <c r="C24" s="140">
        <v>334.16392999999994</v>
      </c>
      <c r="D24" s="140">
        <v>1018.5536699999999</v>
      </c>
      <c r="E24" s="140">
        <v>3126.6291200000001</v>
      </c>
      <c r="F24" s="140">
        <v>-2619.9290699999997</v>
      </c>
      <c r="G24" s="140">
        <v>-6905.7869099999998</v>
      </c>
      <c r="H24" s="140">
        <v>-1244.9429200000004</v>
      </c>
      <c r="I24" s="140">
        <v>3704.8051300000006</v>
      </c>
      <c r="J24" s="140">
        <v>5788.1489299999994</v>
      </c>
      <c r="K24" s="140">
        <v>1342.2242299999998</v>
      </c>
      <c r="L24" s="140">
        <v>-10914.826480000002</v>
      </c>
      <c r="M24" s="140">
        <v>-632.05153999999959</v>
      </c>
      <c r="N24" s="140">
        <v>3004.0172800000005</v>
      </c>
      <c r="O24" s="140">
        <v>0</v>
      </c>
      <c r="P24" s="140">
        <v>-8542.8607400000019</v>
      </c>
      <c r="Q24" s="140">
        <v>-9197.7059200000022</v>
      </c>
      <c r="R24" s="140">
        <v>-313.75568999999984</v>
      </c>
      <c r="S24" s="140">
        <v>3239.2468399999998</v>
      </c>
      <c r="T24" s="140">
        <v>6943.9631399999998</v>
      </c>
      <c r="U24" s="140">
        <v>671.7483699999982</v>
      </c>
      <c r="V24" s="140">
        <v>-12200.982970000003</v>
      </c>
    </row>
    <row r="25" spans="1:25" ht="13.5">
      <c r="A25" s="332" t="s">
        <v>353</v>
      </c>
      <c r="B25" s="140">
        <v>1082.4590999999998</v>
      </c>
      <c r="C25" s="140">
        <v>-1398.1080299999992</v>
      </c>
      <c r="D25" s="140">
        <v>552.10960999999998</v>
      </c>
      <c r="E25" s="140">
        <v>-495.30414000000002</v>
      </c>
      <c r="F25" s="140">
        <v>-258.84345999999942</v>
      </c>
      <c r="G25" s="140">
        <v>1781.3518799999997</v>
      </c>
      <c r="H25" s="140">
        <v>-1572.9466999999997</v>
      </c>
      <c r="I25" s="140">
        <v>-118.53850000000011</v>
      </c>
      <c r="J25" s="140">
        <v>-303.55655000000098</v>
      </c>
      <c r="K25" s="140">
        <v>-213.68987000000112</v>
      </c>
      <c r="L25" s="140">
        <v>1890.3145600000003</v>
      </c>
      <c r="M25" s="140">
        <v>-2835.0182199999999</v>
      </c>
      <c r="N25" s="140">
        <v>-1384.3151199999998</v>
      </c>
      <c r="O25" s="140">
        <v>0</v>
      </c>
      <c r="P25" s="140">
        <v>-2329.0187799999994</v>
      </c>
      <c r="Q25" s="140">
        <v>1796.3938800000003</v>
      </c>
      <c r="R25" s="140">
        <v>-1127.8684099999998</v>
      </c>
      <c r="S25" s="140">
        <v>-398.85858000000019</v>
      </c>
      <c r="T25" s="140">
        <v>1526.5880099999977</v>
      </c>
      <c r="U25" s="140">
        <v>1796.2548999999981</v>
      </c>
      <c r="V25" s="140">
        <v>-649.15508000000045</v>
      </c>
    </row>
    <row r="26" spans="1:25" ht="13.5">
      <c r="A26" s="332" t="s">
        <v>354</v>
      </c>
      <c r="B26" s="140">
        <v>-6865.1682600000022</v>
      </c>
      <c r="C26" s="140">
        <v>19439.351790000001</v>
      </c>
      <c r="D26" s="140">
        <v>1471.8952300000008</v>
      </c>
      <c r="E26" s="140">
        <v>1075.396029999999</v>
      </c>
      <c r="F26" s="140">
        <v>15121.474789999997</v>
      </c>
      <c r="G26" s="140">
        <v>10276.068380000001</v>
      </c>
      <c r="H26" s="140">
        <v>622.43253999999899</v>
      </c>
      <c r="I26" s="140">
        <v>2545.0337500000014</v>
      </c>
      <c r="J26" s="140">
        <v>3512.3932</v>
      </c>
      <c r="K26" s="140">
        <v>16955.92787</v>
      </c>
      <c r="L26" s="140">
        <v>4789.4019799999996</v>
      </c>
      <c r="M26" s="140">
        <v>3358.5426699999998</v>
      </c>
      <c r="N26" s="140">
        <v>1277.8822300000006</v>
      </c>
      <c r="O26" s="140">
        <v>11889</v>
      </c>
      <c r="P26" s="140">
        <v>21314.826880000001</v>
      </c>
      <c r="Q26" s="140">
        <v>-5534.3420999999998</v>
      </c>
      <c r="R26" s="140">
        <v>7406.448620000001</v>
      </c>
      <c r="S26" s="140">
        <v>-2421.3373699999993</v>
      </c>
      <c r="T26" s="140">
        <v>-12015.162130000001</v>
      </c>
      <c r="U26" s="140">
        <v>-12564.392979999999</v>
      </c>
      <c r="V26" s="140">
        <v>2852.1387799999993</v>
      </c>
    </row>
    <row r="27" spans="1:25" ht="13.5">
      <c r="A27" s="332" t="s">
        <v>355</v>
      </c>
      <c r="B27" s="140">
        <v>-2219.6302500000011</v>
      </c>
      <c r="C27" s="140">
        <v>4607.9128699999965</v>
      </c>
      <c r="D27" s="140">
        <v>-487.45079000000533</v>
      </c>
      <c r="E27" s="140">
        <v>36631.681520000006</v>
      </c>
      <c r="F27" s="140">
        <v>38532.513349999994</v>
      </c>
      <c r="G27" s="140">
        <v>-3434.6609600000002</v>
      </c>
      <c r="H27" s="140">
        <v>4568.6561599999959</v>
      </c>
      <c r="I27" s="140">
        <v>-6749.1949099999974</v>
      </c>
      <c r="J27" s="140">
        <v>10687.747100000001</v>
      </c>
      <c r="K27" s="140">
        <v>5072.5473899999988</v>
      </c>
      <c r="L27" s="140">
        <v>-6687.4643899999919</v>
      </c>
      <c r="M27" s="140">
        <v>20813.713210000013</v>
      </c>
      <c r="N27" s="140">
        <v>-579.38073000002078</v>
      </c>
      <c r="O27" s="140">
        <v>31913.006210000025</v>
      </c>
      <c r="P27" s="140">
        <v>45459.874300000025</v>
      </c>
      <c r="Q27" s="140">
        <v>-21234.421170000009</v>
      </c>
      <c r="R27" s="140">
        <v>-5124.8088699999935</v>
      </c>
      <c r="S27" s="140">
        <v>-15536.818680000019</v>
      </c>
      <c r="T27" s="140">
        <v>31043.685899999997</v>
      </c>
      <c r="U27" s="140">
        <v>-10852.362820000022</v>
      </c>
      <c r="V27" s="140">
        <v>-17030.422379999993</v>
      </c>
    </row>
    <row r="28" spans="1:25" ht="13.5">
      <c r="A28" s="332" t="s">
        <v>356</v>
      </c>
      <c r="B28" s="140">
        <v>-17611.60226</v>
      </c>
      <c r="C28" s="140">
        <v>5023.4922100000022</v>
      </c>
      <c r="D28" s="140">
        <v>8000.0978900000009</v>
      </c>
      <c r="E28" s="140">
        <v>-14854.646980000001</v>
      </c>
      <c r="F28" s="140">
        <v>-19442.659139999996</v>
      </c>
      <c r="G28" s="140">
        <v>-20537.513459999998</v>
      </c>
      <c r="H28" s="140">
        <v>6529.0266700000002</v>
      </c>
      <c r="I28" s="140">
        <v>11300.840960000001</v>
      </c>
      <c r="J28" s="140">
        <v>-22738.397199999999</v>
      </c>
      <c r="K28" s="140">
        <v>-25446.043029999997</v>
      </c>
      <c r="L28" s="140">
        <v>-14044.506269999998</v>
      </c>
      <c r="M28" s="140">
        <v>18857.824289999997</v>
      </c>
      <c r="N28" s="140">
        <v>9225.4577500000014</v>
      </c>
      <c r="O28" s="140">
        <v>-17625.747819999997</v>
      </c>
      <c r="P28" s="140">
        <v>-3586.9720499999967</v>
      </c>
      <c r="Q28" s="140">
        <v>-28158.246599999999</v>
      </c>
      <c r="R28" s="140">
        <v>16889.327600000004</v>
      </c>
      <c r="S28" s="140">
        <v>7035.8070700000007</v>
      </c>
      <c r="T28" s="140">
        <v>-26444.145990000008</v>
      </c>
      <c r="U28" s="140">
        <v>-30677.25792</v>
      </c>
      <c r="V28" s="140">
        <v>-31727.578189999986</v>
      </c>
    </row>
    <row r="29" spans="1:25" ht="13.5">
      <c r="A29" s="332" t="s">
        <v>357</v>
      </c>
      <c r="B29" s="140">
        <v>2357.6210699999983</v>
      </c>
      <c r="C29" s="140">
        <v>-2865.9868099999985</v>
      </c>
      <c r="D29" s="140">
        <v>982.00902999999926</v>
      </c>
      <c r="E29" s="140">
        <v>-820.81935999999791</v>
      </c>
      <c r="F29" s="140">
        <v>-347.17606999999884</v>
      </c>
      <c r="G29" s="140">
        <v>3392.8546900000006</v>
      </c>
      <c r="H29" s="140">
        <v>-4346.1190699999988</v>
      </c>
      <c r="I29" s="140">
        <v>849.21699999999964</v>
      </c>
      <c r="J29" s="140">
        <v>-709.93402999999898</v>
      </c>
      <c r="K29" s="140">
        <v>-813.9814099999976</v>
      </c>
      <c r="L29" s="140">
        <v>5537.9598399999995</v>
      </c>
      <c r="M29" s="140">
        <v>-1689.9867899999999</v>
      </c>
      <c r="N29" s="140">
        <v>2277.92695</v>
      </c>
      <c r="O29" s="140">
        <v>-4261</v>
      </c>
      <c r="P29" s="140">
        <v>1864.8999999999996</v>
      </c>
      <c r="Q29" s="140">
        <v>-2040.3067900000008</v>
      </c>
      <c r="R29" s="140">
        <v>-246.22942999999896</v>
      </c>
      <c r="S29" s="140">
        <v>-577.64197000000195</v>
      </c>
      <c r="T29" s="140">
        <v>-1538.8999999999996</v>
      </c>
      <c r="U29" s="140">
        <v>-4403.0781900000011</v>
      </c>
      <c r="V29" s="140">
        <v>-4679.3824099999983</v>
      </c>
    </row>
    <row r="30" spans="1:25" ht="13.5">
      <c r="A30" s="332" t="s">
        <v>358</v>
      </c>
      <c r="B30" s="140">
        <v>-1982.5374100000031</v>
      </c>
      <c r="C30" s="140">
        <v>-1487.8632399999969</v>
      </c>
      <c r="D30" s="140">
        <v>-517.61461000000452</v>
      </c>
      <c r="E30" s="140">
        <v>-626.22184999999729</v>
      </c>
      <c r="F30" s="140">
        <v>-4614.2371100000018</v>
      </c>
      <c r="G30" s="140">
        <v>-617.25071999999784</v>
      </c>
      <c r="H30" s="140">
        <v>-823.63856000000294</v>
      </c>
      <c r="I30" s="140">
        <v>-1203.5539399999975</v>
      </c>
      <c r="J30" s="140">
        <v>-7268.25558</v>
      </c>
      <c r="K30" s="140">
        <v>-9912.6987999999983</v>
      </c>
      <c r="L30" s="140">
        <v>-9121.098680000001</v>
      </c>
      <c r="M30" s="140">
        <v>-1025.5304799999988</v>
      </c>
      <c r="N30" s="140">
        <v>-978.11968999999942</v>
      </c>
      <c r="O30" s="140">
        <v>-2306.6155100000024</v>
      </c>
      <c r="P30" s="140">
        <v>-13431.364360000003</v>
      </c>
      <c r="Q30" s="140">
        <v>-990.07127999999977</v>
      </c>
      <c r="R30" s="140">
        <v>-1002.1127500000023</v>
      </c>
      <c r="S30" s="140">
        <v>-758.79769999999769</v>
      </c>
      <c r="T30" s="140">
        <v>-1139.2571799999996</v>
      </c>
      <c r="U30" s="140">
        <v>-3890.2389099999996</v>
      </c>
      <c r="V30" s="140">
        <v>-1441.7370100000012</v>
      </c>
    </row>
    <row r="31" spans="1:25" ht="13.5">
      <c r="A31" s="332" t="s">
        <v>359</v>
      </c>
      <c r="B31" s="140">
        <v>-269.75450999999998</v>
      </c>
      <c r="C31" s="140">
        <v>-403.75487000000044</v>
      </c>
      <c r="D31" s="140">
        <v>174.08580999999998</v>
      </c>
      <c r="E31" s="140">
        <v>555.30929999999989</v>
      </c>
      <c r="F31" s="140">
        <v>55.885729999999455</v>
      </c>
      <c r="G31" s="140">
        <v>441.46253000000002</v>
      </c>
      <c r="H31" s="140">
        <v>-447.55040999999994</v>
      </c>
      <c r="I31" s="140">
        <v>-45.548939999999988</v>
      </c>
      <c r="J31" s="140">
        <v>121.27502</v>
      </c>
      <c r="K31" s="140">
        <v>69.638200000000083</v>
      </c>
      <c r="L31" s="140">
        <v>402.53265000000005</v>
      </c>
      <c r="M31" s="140">
        <v>-218.21721999992309</v>
      </c>
      <c r="N31" s="140">
        <v>370.91413000000011</v>
      </c>
      <c r="O31" s="140">
        <v>14969</v>
      </c>
      <c r="P31" s="140">
        <v>15524.229560000076</v>
      </c>
      <c r="Q31" s="140">
        <v>-1577.0820100000001</v>
      </c>
      <c r="R31" s="140">
        <v>-952.45452000000012</v>
      </c>
      <c r="S31" s="140">
        <v>498.79550000000006</v>
      </c>
      <c r="T31" s="140">
        <v>-1404.3348999999998</v>
      </c>
      <c r="U31" s="140">
        <v>-3435.07593</v>
      </c>
      <c r="V31" s="140">
        <v>-985.50250000000074</v>
      </c>
    </row>
    <row r="32" spans="1:25" ht="13.5">
      <c r="A32" s="332" t="s">
        <v>379</v>
      </c>
      <c r="B32" s="140">
        <v>-2344.7852200000057</v>
      </c>
      <c r="C32" s="140">
        <v>-312.56538999999634</v>
      </c>
      <c r="D32" s="140">
        <v>-1393.4727600000006</v>
      </c>
      <c r="E32" s="140">
        <v>-1761.3146899999988</v>
      </c>
      <c r="F32" s="140">
        <v>-5812.1380600000011</v>
      </c>
      <c r="G32" s="140">
        <v>232.98828000000307</v>
      </c>
      <c r="H32" s="140">
        <v>-851.32097000000692</v>
      </c>
      <c r="I32" s="140">
        <v>163.76116000000087</v>
      </c>
      <c r="J32" s="140">
        <v>-2325.8437799999997</v>
      </c>
      <c r="K32" s="140">
        <v>-2780.4153100000026</v>
      </c>
      <c r="L32" s="140">
        <v>-3332.3858499999988</v>
      </c>
      <c r="M32" s="140">
        <v>-657.15624999999932</v>
      </c>
      <c r="N32" s="140">
        <v>2952.0858699999999</v>
      </c>
      <c r="O32" s="140">
        <v>0</v>
      </c>
      <c r="P32" s="140">
        <v>-1037.456229999998</v>
      </c>
      <c r="Q32" s="140">
        <v>1429.0529200000037</v>
      </c>
      <c r="R32" s="140">
        <v>2385.6719499999995</v>
      </c>
      <c r="S32" s="140">
        <v>-51.87891000000144</v>
      </c>
      <c r="T32" s="140">
        <v>6372.9941099999978</v>
      </c>
      <c r="U32" s="140">
        <v>10135.840069999998</v>
      </c>
      <c r="V32" s="140">
        <v>1053.7590399999976</v>
      </c>
    </row>
    <row r="33" spans="1:25" s="77" customFormat="1" ht="12.75">
      <c r="A33" s="375" t="s">
        <v>225</v>
      </c>
      <c r="B33" s="115">
        <v>-69301.589190000013</v>
      </c>
      <c r="C33" s="115">
        <v>32366.024560000009</v>
      </c>
      <c r="D33" s="115">
        <v>10220.996710000009</v>
      </c>
      <c r="E33" s="115">
        <v>17046.534189999966</v>
      </c>
      <c r="F33" s="115">
        <v>-9668.0337300000356</v>
      </c>
      <c r="G33" s="115">
        <v>-101780.66164999997</v>
      </c>
      <c r="H33" s="115">
        <v>2970.1842799999986</v>
      </c>
      <c r="I33" s="115">
        <v>-8886.5978300000006</v>
      </c>
      <c r="J33" s="115">
        <v>-37134.65878000002</v>
      </c>
      <c r="K33" s="115">
        <v>-144831.73397999999</v>
      </c>
      <c r="L33" s="115">
        <v>-88811.184599999979</v>
      </c>
      <c r="M33" s="115">
        <v>36266.10792000009</v>
      </c>
      <c r="N33" s="115">
        <v>-16970.815230000007</v>
      </c>
      <c r="O33" s="115">
        <v>61408.935400000024</v>
      </c>
      <c r="P33" s="115">
        <v>-8106.9565099998654</v>
      </c>
      <c r="Q33" s="115">
        <v>-133382.45107999994</v>
      </c>
      <c r="R33" s="115">
        <v>-28846.221700000067</v>
      </c>
      <c r="S33" s="115">
        <v>4629.6237099999762</v>
      </c>
      <c r="T33" s="115">
        <v>12027.903750000063</v>
      </c>
      <c r="U33" s="115">
        <v>-145571.14531999995</v>
      </c>
      <c r="V33" s="115">
        <v>-55343.347169999972</v>
      </c>
      <c r="W33" s="76"/>
      <c r="X33" s="76"/>
      <c r="Y33" s="76"/>
    </row>
    <row r="34" spans="1:25" s="77" customFormat="1" ht="13.5">
      <c r="A34" s="332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</row>
    <row r="35" spans="1:25" s="75" customFormat="1" ht="12.75">
      <c r="A35" s="375" t="s">
        <v>226</v>
      </c>
      <c r="B35" s="115">
        <v>-6152</v>
      </c>
      <c r="C35" s="115">
        <v>-10797.99029</v>
      </c>
      <c r="D35" s="115">
        <v>-16416</v>
      </c>
      <c r="E35" s="115">
        <v>-11302</v>
      </c>
      <c r="F35" s="115">
        <v>-44667.990290000002</v>
      </c>
      <c r="G35" s="115">
        <v>-12087.82418</v>
      </c>
      <c r="H35" s="115">
        <v>-15300.7312</v>
      </c>
      <c r="I35" s="115">
        <v>-2476.0169800000003</v>
      </c>
      <c r="J35" s="115">
        <v>-5067.2411700000002</v>
      </c>
      <c r="K35" s="115">
        <v>-34931.813529999999</v>
      </c>
      <c r="L35" s="115">
        <v>-17785.364949999996</v>
      </c>
      <c r="M35" s="115">
        <v>-31045.277869999994</v>
      </c>
      <c r="N35" s="115">
        <v>-19314.079550000002</v>
      </c>
      <c r="O35" s="115">
        <v>-21913</v>
      </c>
      <c r="P35" s="115">
        <v>-90057.722370000003</v>
      </c>
      <c r="Q35" s="115">
        <v>-22884.741370000003</v>
      </c>
      <c r="R35" s="115">
        <v>-43805.712809999997</v>
      </c>
      <c r="S35" s="115">
        <v>-15999.418739999999</v>
      </c>
      <c r="T35" s="115">
        <v>-24369.979650000001</v>
      </c>
      <c r="U35" s="115">
        <v>-107059.85257</v>
      </c>
      <c r="V35" s="115">
        <v>-27790.030599999984</v>
      </c>
      <c r="W35" s="76"/>
      <c r="X35" s="76"/>
      <c r="Y35" s="76"/>
    </row>
    <row r="36" spans="1:25" s="77" customFormat="1" ht="13.5">
      <c r="A36" s="332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</row>
    <row r="37" spans="1:25" s="79" customFormat="1" ht="12.75">
      <c r="A37" s="375" t="s">
        <v>380</v>
      </c>
      <c r="B37" s="115">
        <v>78118.126656994325</v>
      </c>
      <c r="C37" s="115">
        <v>167968.81890000004</v>
      </c>
      <c r="D37" s="115">
        <v>160944.36494024159</v>
      </c>
      <c r="E37" s="115">
        <v>132498.18635633157</v>
      </c>
      <c r="F37" s="115">
        <v>539529.49685356754</v>
      </c>
      <c r="G37" s="115">
        <v>85914.910827837157</v>
      </c>
      <c r="H37" s="115">
        <v>161386.36188166973</v>
      </c>
      <c r="I37" s="115">
        <v>170541.09293779344</v>
      </c>
      <c r="J37" s="115">
        <v>111761.33451187209</v>
      </c>
      <c r="K37" s="115">
        <v>529603.70015917241</v>
      </c>
      <c r="L37" s="115">
        <v>103905.80469666672</v>
      </c>
      <c r="M37" s="115">
        <v>211924.61028000002</v>
      </c>
      <c r="N37" s="115">
        <v>173505.63276828511</v>
      </c>
      <c r="O37" s="115">
        <v>212149.50996999998</v>
      </c>
      <c r="P37" s="115">
        <v>701485.55771495181</v>
      </c>
      <c r="Q37" s="115">
        <v>109451.78724000001</v>
      </c>
      <c r="R37" s="115">
        <v>163737.18760999996</v>
      </c>
      <c r="S37" s="115">
        <v>254430.85891000001</v>
      </c>
      <c r="T37" s="115">
        <v>204701.30971000015</v>
      </c>
      <c r="U37" s="115">
        <v>732321.14347000024</v>
      </c>
      <c r="V37" s="115">
        <v>131348.91817999989</v>
      </c>
      <c r="W37" s="76"/>
      <c r="X37" s="76"/>
      <c r="Y37" s="76"/>
    </row>
    <row r="38" spans="1:25" s="77" customFormat="1" ht="13.5">
      <c r="A38" s="332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</row>
    <row r="39" spans="1:25" s="77" customFormat="1" ht="13.5">
      <c r="A39" s="332" t="s">
        <v>381</v>
      </c>
      <c r="B39" s="140">
        <v>-25106.476770000001</v>
      </c>
      <c r="C39" s="140">
        <v>-35300.371180000002</v>
      </c>
      <c r="D39" s="140">
        <v>-33610.016020000003</v>
      </c>
      <c r="E39" s="140">
        <v>-89967.016789999994</v>
      </c>
      <c r="F39" s="140">
        <v>-183983.88076</v>
      </c>
      <c r="G39" s="140">
        <v>-56281.485910000003</v>
      </c>
      <c r="H39" s="140">
        <v>-54659.870370000004</v>
      </c>
      <c r="I39" s="140">
        <v>-83517.75377000001</v>
      </c>
      <c r="J39" s="140">
        <v>-101129.91</v>
      </c>
      <c r="K39" s="140">
        <v>-295589.02005000005</v>
      </c>
      <c r="L39" s="140">
        <v>-32535.166730000001</v>
      </c>
      <c r="M39" s="140">
        <v>-53469.761889999994</v>
      </c>
      <c r="N39" s="140">
        <v>-97380</v>
      </c>
      <c r="O39" s="140">
        <v>-142958</v>
      </c>
      <c r="P39" s="140">
        <v>-326342.92862000002</v>
      </c>
      <c r="Q39" s="140">
        <v>-48051.258430000002</v>
      </c>
      <c r="R39" s="140">
        <v>-41659.562100000003</v>
      </c>
      <c r="S39" s="140">
        <v>-40364.792799999996</v>
      </c>
      <c r="T39" s="140">
        <v>-77782.44571</v>
      </c>
      <c r="U39" s="140">
        <v>-207858.05903999999</v>
      </c>
      <c r="V39" s="140">
        <v>-40698.275289999998</v>
      </c>
      <c r="W39" s="76"/>
      <c r="X39" s="76"/>
      <c r="Y39" s="76"/>
    </row>
    <row r="40" spans="1:25" ht="13.5">
      <c r="A40" s="332" t="s">
        <v>77</v>
      </c>
      <c r="B40" s="140">
        <v>-4038.8123299999902</v>
      </c>
      <c r="C40" s="140">
        <v>-27671.563669999978</v>
      </c>
      <c r="D40" s="140">
        <v>-45866.522959999958</v>
      </c>
      <c r="E40" s="140">
        <v>99242.735430000001</v>
      </c>
      <c r="F40" s="140">
        <v>21665.836470000067</v>
      </c>
      <c r="G40" s="140">
        <v>13412.313910000001</v>
      </c>
      <c r="H40" s="140">
        <v>-86334.62526999999</v>
      </c>
      <c r="I40" s="140">
        <v>-3842.5159200000166</v>
      </c>
      <c r="J40" s="140">
        <v>-164544.92838</v>
      </c>
      <c r="K40" s="140">
        <v>-241309.75566000002</v>
      </c>
      <c r="L40" s="140">
        <v>55273.836740000072</v>
      </c>
      <c r="M40" s="140">
        <v>-382335.79034000001</v>
      </c>
      <c r="N40" s="140">
        <v>-98085.873370000118</v>
      </c>
      <c r="O40" s="140">
        <v>5783.0720899999997</v>
      </c>
      <c r="P40" s="140">
        <v>-419364.75488000008</v>
      </c>
      <c r="Q40" s="140">
        <v>157630.08338000011</v>
      </c>
      <c r="R40" s="140">
        <v>304610.37876999989</v>
      </c>
      <c r="S40" s="140">
        <v>-165678.30158999999</v>
      </c>
      <c r="T40" s="140">
        <v>-391747.40210000012</v>
      </c>
      <c r="U40" s="140">
        <v>-95185.241540000075</v>
      </c>
      <c r="V40" s="140">
        <v>64671.163370000111</v>
      </c>
    </row>
    <row r="41" spans="1:25" ht="13.5">
      <c r="A41" s="332" t="s">
        <v>227</v>
      </c>
      <c r="B41" s="140">
        <v>0</v>
      </c>
      <c r="C41" s="140">
        <v>6.66</v>
      </c>
      <c r="D41" s="140">
        <v>683</v>
      </c>
      <c r="E41" s="140">
        <v>585</v>
      </c>
      <c r="F41" s="140">
        <v>1274.6599999999999</v>
      </c>
      <c r="G41" s="140">
        <v>0</v>
      </c>
      <c r="H41" s="140">
        <v>0</v>
      </c>
      <c r="I41" s="140">
        <v>0</v>
      </c>
      <c r="J41" s="140">
        <v>0</v>
      </c>
      <c r="K41" s="140">
        <v>0</v>
      </c>
      <c r="L41" s="140">
        <v>0</v>
      </c>
      <c r="M41" s="140">
        <v>768.1105</v>
      </c>
      <c r="N41" s="140">
        <v>660.02499999999998</v>
      </c>
      <c r="O41" s="140">
        <v>0</v>
      </c>
      <c r="P41" s="140">
        <v>1428.1354999999999</v>
      </c>
      <c r="Q41" s="140">
        <v>0</v>
      </c>
      <c r="R41" s="140">
        <v>1.7100000000000002</v>
      </c>
      <c r="S41" s="140">
        <v>0</v>
      </c>
      <c r="T41" s="140">
        <v>241.5</v>
      </c>
      <c r="U41" s="140">
        <v>243.21</v>
      </c>
      <c r="V41" s="140">
        <v>1.919</v>
      </c>
    </row>
    <row r="42" spans="1:25" ht="13.5">
      <c r="A42" s="332" t="s">
        <v>382</v>
      </c>
      <c r="B42" s="140">
        <v>0</v>
      </c>
      <c r="C42" s="140">
        <v>0</v>
      </c>
      <c r="D42" s="140">
        <v>0</v>
      </c>
      <c r="E42" s="140">
        <v>0</v>
      </c>
      <c r="F42" s="140">
        <v>0</v>
      </c>
      <c r="G42" s="140">
        <v>0</v>
      </c>
      <c r="H42" s="140">
        <v>0</v>
      </c>
      <c r="I42" s="140">
        <v>0</v>
      </c>
      <c r="J42" s="140">
        <v>-968</v>
      </c>
      <c r="K42" s="140">
        <v>-968</v>
      </c>
      <c r="L42" s="140">
        <v>968</v>
      </c>
      <c r="M42" s="140">
        <v>-2031.4748400000001</v>
      </c>
      <c r="N42" s="140">
        <v>1192.1748400000001</v>
      </c>
      <c r="O42" s="140">
        <v>-129</v>
      </c>
      <c r="P42" s="140">
        <v>-0.29999999999995453</v>
      </c>
      <c r="Q42" s="140">
        <v>0</v>
      </c>
      <c r="R42" s="140">
        <v>-740.16913</v>
      </c>
      <c r="S42" s="140">
        <v>740.00000999999997</v>
      </c>
      <c r="T42" s="140">
        <v>350</v>
      </c>
      <c r="U42" s="140">
        <v>349.83087999999998</v>
      </c>
      <c r="V42" s="140">
        <v>0</v>
      </c>
    </row>
    <row r="43" spans="1:25" s="75" customFormat="1" ht="13.5">
      <c r="A43" s="332" t="s">
        <v>407</v>
      </c>
      <c r="B43" s="140">
        <v>-5205.2489999999998</v>
      </c>
      <c r="C43" s="140">
        <v>0</v>
      </c>
      <c r="D43" s="140">
        <v>0</v>
      </c>
      <c r="E43" s="140">
        <v>-498.35467</v>
      </c>
      <c r="F43" s="140">
        <v>-5703.6036699999995</v>
      </c>
      <c r="G43" s="140">
        <v>-9.6507699999999996</v>
      </c>
      <c r="H43" s="140">
        <v>-575.36433999999997</v>
      </c>
      <c r="I43" s="140">
        <v>0</v>
      </c>
      <c r="J43" s="140">
        <v>-14390</v>
      </c>
      <c r="K43" s="140">
        <v>-14975.01511</v>
      </c>
      <c r="L43" s="140">
        <v>-39829</v>
      </c>
      <c r="M43" s="140">
        <v>0</v>
      </c>
      <c r="N43" s="140">
        <v>0</v>
      </c>
      <c r="O43" s="140">
        <v>0</v>
      </c>
      <c r="P43" s="140">
        <v>-39829</v>
      </c>
      <c r="Q43" s="140">
        <v>0</v>
      </c>
      <c r="R43" s="140">
        <v>0</v>
      </c>
      <c r="S43" s="140">
        <v>0</v>
      </c>
      <c r="T43" s="140">
        <v>0</v>
      </c>
      <c r="U43" s="140">
        <v>0</v>
      </c>
      <c r="V43" s="140">
        <v>0</v>
      </c>
      <c r="W43" s="76"/>
      <c r="X43" s="76"/>
      <c r="Y43" s="76"/>
    </row>
    <row r="44" spans="1:25" s="75" customFormat="1" ht="13.5">
      <c r="A44" s="332" t="s">
        <v>384</v>
      </c>
      <c r="B44" s="140">
        <v>0</v>
      </c>
      <c r="C44" s="140">
        <v>0</v>
      </c>
      <c r="D44" s="140">
        <v>0</v>
      </c>
      <c r="E44" s="140">
        <v>0</v>
      </c>
      <c r="F44" s="140">
        <v>0</v>
      </c>
      <c r="G44" s="140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-17499.56739323476</v>
      </c>
      <c r="N44" s="140">
        <v>0</v>
      </c>
      <c r="O44" s="140">
        <v>-14329</v>
      </c>
      <c r="P44" s="140">
        <v>-31828.56739323476</v>
      </c>
      <c r="Q44" s="140">
        <v>-2446.6313500000001</v>
      </c>
      <c r="R44" s="140">
        <v>-136905.34224</v>
      </c>
      <c r="S44" s="140">
        <v>0</v>
      </c>
      <c r="T44" s="140">
        <v>-97887.823919999995</v>
      </c>
      <c r="U44" s="140">
        <v>-237239.79751</v>
      </c>
      <c r="V44" s="140">
        <v>-48499.005490000003</v>
      </c>
      <c r="W44" s="76"/>
      <c r="X44" s="76"/>
      <c r="Y44" s="76"/>
    </row>
    <row r="45" spans="1:25" s="75" customFormat="1" ht="13.5">
      <c r="A45" s="332" t="s">
        <v>383</v>
      </c>
      <c r="B45" s="140">
        <v>18363.473539999999</v>
      </c>
      <c r="C45" s="140">
        <v>19658</v>
      </c>
      <c r="D45" s="140">
        <v>21537.196123554499</v>
      </c>
      <c r="E45" s="140">
        <v>20645.356698709998</v>
      </c>
      <c r="F45" s="140">
        <v>80204.0263622645</v>
      </c>
      <c r="G45" s="140">
        <v>11958.891090000001</v>
      </c>
      <c r="H45" s="140">
        <v>5084.2038000000002</v>
      </c>
      <c r="I45" s="140">
        <v>7630.1218099999996</v>
      </c>
      <c r="J45" s="140">
        <v>7212.9202400000004</v>
      </c>
      <c r="K45" s="140">
        <v>31886.13694</v>
      </c>
      <c r="L45" s="140">
        <v>5007.2820400000001</v>
      </c>
      <c r="M45" s="140">
        <v>3254.9916199999989</v>
      </c>
      <c r="N45" s="140">
        <v>2389.0566000000008</v>
      </c>
      <c r="O45" s="140">
        <v>942</v>
      </c>
      <c r="P45" s="140">
        <v>11593.330259999999</v>
      </c>
      <c r="Q45" s="140">
        <v>20.791250000000002</v>
      </c>
      <c r="R45" s="140">
        <v>8</v>
      </c>
      <c r="S45" s="140">
        <v>139.30464000000001</v>
      </c>
      <c r="T45" s="140">
        <v>39.630879999999998</v>
      </c>
      <c r="U45" s="140">
        <v>207.72677000000002</v>
      </c>
      <c r="V45" s="140">
        <v>43.392839999999993</v>
      </c>
      <c r="W45" s="76"/>
      <c r="X45" s="76"/>
      <c r="Y45" s="76"/>
    </row>
    <row r="46" spans="1:25" s="75" customFormat="1" ht="13.5">
      <c r="A46" s="332" t="s">
        <v>230</v>
      </c>
      <c r="B46" s="140">
        <v>0</v>
      </c>
      <c r="C46" s="140">
        <v>16.873919999999998</v>
      </c>
      <c r="D46" s="140">
        <v>0</v>
      </c>
      <c r="E46" s="140">
        <v>0</v>
      </c>
      <c r="F46" s="140">
        <v>16.873919999999998</v>
      </c>
      <c r="G46" s="140">
        <v>0</v>
      </c>
      <c r="H46" s="140">
        <v>0</v>
      </c>
      <c r="I46" s="140">
        <v>0</v>
      </c>
      <c r="J46" s="140">
        <v>0</v>
      </c>
      <c r="K46" s="140">
        <v>0</v>
      </c>
      <c r="L46" s="140">
        <v>0</v>
      </c>
      <c r="M46" s="140">
        <v>0</v>
      </c>
      <c r="N46" s="140">
        <v>0</v>
      </c>
      <c r="O46" s="140">
        <v>0</v>
      </c>
      <c r="P46" s="140">
        <v>0</v>
      </c>
      <c r="Q46" s="140">
        <v>0</v>
      </c>
      <c r="R46" s="140">
        <v>0</v>
      </c>
      <c r="S46" s="140">
        <v>0</v>
      </c>
      <c r="T46" s="140">
        <v>0</v>
      </c>
      <c r="U46" s="140">
        <v>0</v>
      </c>
      <c r="V46" s="140">
        <v>0</v>
      </c>
      <c r="W46" s="76"/>
      <c r="X46" s="76"/>
      <c r="Y46" s="76"/>
    </row>
    <row r="47" spans="1:25" s="75" customFormat="1" ht="13.5">
      <c r="A47" s="332" t="s">
        <v>398</v>
      </c>
      <c r="B47" s="140">
        <v>0</v>
      </c>
      <c r="C47" s="140">
        <v>0</v>
      </c>
      <c r="D47" s="140">
        <v>0</v>
      </c>
      <c r="E47" s="140">
        <v>0</v>
      </c>
      <c r="F47" s="140">
        <v>0</v>
      </c>
      <c r="G47" s="140">
        <v>0</v>
      </c>
      <c r="H47" s="140">
        <v>0</v>
      </c>
      <c r="I47" s="140">
        <v>0</v>
      </c>
      <c r="J47" s="140">
        <v>0</v>
      </c>
      <c r="K47" s="140">
        <v>0</v>
      </c>
      <c r="L47" s="140">
        <v>0</v>
      </c>
      <c r="M47" s="140">
        <v>0</v>
      </c>
      <c r="N47" s="140">
        <v>0</v>
      </c>
      <c r="O47" s="140">
        <v>0</v>
      </c>
      <c r="P47" s="140">
        <v>0</v>
      </c>
      <c r="Q47" s="140">
        <v>0</v>
      </c>
      <c r="R47" s="140">
        <v>0</v>
      </c>
      <c r="S47" s="140">
        <v>0</v>
      </c>
      <c r="T47" s="140">
        <v>0</v>
      </c>
      <c r="U47" s="140">
        <v>0</v>
      </c>
      <c r="V47" s="140">
        <v>0</v>
      </c>
      <c r="W47" s="76"/>
      <c r="X47" s="76"/>
      <c r="Y47" s="76"/>
    </row>
    <row r="48" spans="1:25" s="75" customFormat="1" ht="13.5">
      <c r="A48" s="332" t="s">
        <v>413</v>
      </c>
      <c r="B48" s="140">
        <v>0</v>
      </c>
      <c r="C48" s="140">
        <v>0</v>
      </c>
      <c r="D48" s="140">
        <v>0</v>
      </c>
      <c r="E48" s="140">
        <v>0</v>
      </c>
      <c r="F48" s="140">
        <v>0</v>
      </c>
      <c r="G48" s="140">
        <v>0</v>
      </c>
      <c r="H48" s="140">
        <v>0</v>
      </c>
      <c r="I48" s="140">
        <v>0</v>
      </c>
      <c r="J48" s="140">
        <v>0</v>
      </c>
      <c r="K48" s="140">
        <v>0</v>
      </c>
      <c r="L48" s="140">
        <v>0</v>
      </c>
      <c r="M48" s="140">
        <v>0</v>
      </c>
      <c r="N48" s="140">
        <v>-1387.0184999999999</v>
      </c>
      <c r="O48" s="140">
        <v>0</v>
      </c>
      <c r="P48" s="140">
        <v>-1387.0184999999999</v>
      </c>
      <c r="Q48" s="140">
        <v>-1353.52665</v>
      </c>
      <c r="R48" s="140">
        <v>137.84217000000001</v>
      </c>
      <c r="S48" s="140">
        <v>0</v>
      </c>
      <c r="T48" s="140">
        <v>-1930</v>
      </c>
      <c r="U48" s="140">
        <v>-3145.6844799999999</v>
      </c>
      <c r="V48" s="140">
        <v>0</v>
      </c>
      <c r="W48" s="76"/>
      <c r="X48" s="76"/>
      <c r="Y48" s="76"/>
    </row>
    <row r="49" spans="1:25" s="79" customFormat="1" ht="12.75">
      <c r="A49" s="375" t="s">
        <v>187</v>
      </c>
      <c r="B49" s="115">
        <v>-15987.064559999992</v>
      </c>
      <c r="C49" s="115">
        <v>-43290.400929999974</v>
      </c>
      <c r="D49" s="115">
        <v>-57256.342856445452</v>
      </c>
      <c r="E49" s="115">
        <v>30007.720668710004</v>
      </c>
      <c r="F49" s="115">
        <v>-86526.087677735442</v>
      </c>
      <c r="G49" s="115">
        <v>-30919.931680000005</v>
      </c>
      <c r="H49" s="115">
        <v>-136485.65617999999</v>
      </c>
      <c r="I49" s="115">
        <v>-79730.147880000033</v>
      </c>
      <c r="J49" s="115">
        <v>-273819.91813999997</v>
      </c>
      <c r="K49" s="115">
        <v>-520955.65388000011</v>
      </c>
      <c r="L49" s="115">
        <v>-11115.047949999929</v>
      </c>
      <c r="M49" s="115">
        <v>-451313.49234323477</v>
      </c>
      <c r="N49" s="115">
        <v>-192611.63543000011</v>
      </c>
      <c r="O49" s="115">
        <v>-150690.92791</v>
      </c>
      <c r="P49" s="115">
        <v>-805731.10363323498</v>
      </c>
      <c r="Q49" s="115">
        <v>105799.45820000011</v>
      </c>
      <c r="R49" s="115">
        <v>125452.85746999994</v>
      </c>
      <c r="S49" s="115">
        <v>-205163.78974000001</v>
      </c>
      <c r="T49" s="115">
        <v>-568716.54085000011</v>
      </c>
      <c r="U49" s="115">
        <v>-542628.0149200001</v>
      </c>
      <c r="V49" s="115">
        <v>-24480.805569999888</v>
      </c>
      <c r="W49" s="76"/>
      <c r="X49" s="76"/>
      <c r="Y49" s="76"/>
    </row>
    <row r="50" spans="1:25" s="77" customFormat="1" ht="13.5">
      <c r="A50" s="332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</row>
    <row r="51" spans="1:25" s="75" customFormat="1" ht="13.5">
      <c r="A51" s="332" t="s">
        <v>385</v>
      </c>
      <c r="B51" s="140">
        <v>0</v>
      </c>
      <c r="C51" s="140">
        <v>0</v>
      </c>
      <c r="D51" s="140">
        <v>0</v>
      </c>
      <c r="E51" s="140">
        <v>0</v>
      </c>
      <c r="F51" s="140">
        <v>0</v>
      </c>
      <c r="G51" s="140">
        <v>0</v>
      </c>
      <c r="H51" s="140">
        <v>0</v>
      </c>
      <c r="I51" s="140">
        <v>0</v>
      </c>
      <c r="J51" s="140">
        <v>0</v>
      </c>
      <c r="K51" s="140">
        <v>0</v>
      </c>
      <c r="L51" s="140">
        <v>0</v>
      </c>
      <c r="M51" s="140">
        <v>0</v>
      </c>
      <c r="N51" s="140">
        <v>0</v>
      </c>
      <c r="O51" s="140">
        <v>0</v>
      </c>
      <c r="P51" s="140">
        <v>0</v>
      </c>
      <c r="Q51" s="140">
        <v>0</v>
      </c>
      <c r="R51" s="140">
        <v>0</v>
      </c>
      <c r="S51" s="140">
        <v>0</v>
      </c>
      <c r="T51" s="140">
        <v>0</v>
      </c>
      <c r="U51" s="140">
        <v>0</v>
      </c>
      <c r="V51" s="140">
        <v>0</v>
      </c>
      <c r="W51" s="76"/>
      <c r="X51" s="76"/>
      <c r="Y51" s="76"/>
    </row>
    <row r="52" spans="1:25" s="75" customFormat="1" ht="13.5">
      <c r="A52" s="332" t="s">
        <v>395</v>
      </c>
      <c r="B52" s="140">
        <v>0</v>
      </c>
      <c r="C52" s="140">
        <v>0</v>
      </c>
      <c r="D52" s="140">
        <v>0</v>
      </c>
      <c r="E52" s="140">
        <v>1759</v>
      </c>
      <c r="F52" s="140">
        <v>1759</v>
      </c>
      <c r="G52" s="140">
        <v>2801.4</v>
      </c>
      <c r="H52" s="140">
        <v>-2801.1000000000004</v>
      </c>
      <c r="I52" s="140">
        <v>50202.618000000002</v>
      </c>
      <c r="J52" s="140">
        <v>301263.46829000005</v>
      </c>
      <c r="K52" s="140">
        <v>351466.38629000005</v>
      </c>
      <c r="L52" s="140">
        <v>0</v>
      </c>
      <c r="M52" s="140">
        <v>500000</v>
      </c>
      <c r="N52" s="140">
        <v>0</v>
      </c>
      <c r="O52" s="140">
        <v>0</v>
      </c>
      <c r="P52" s="140">
        <v>500000</v>
      </c>
      <c r="Q52" s="140">
        <v>0</v>
      </c>
      <c r="R52" s="140">
        <v>0</v>
      </c>
      <c r="S52" s="140">
        <v>0</v>
      </c>
      <c r="T52" s="140">
        <v>500000</v>
      </c>
      <c r="U52" s="140">
        <v>500000</v>
      </c>
      <c r="V52" s="140">
        <v>150000</v>
      </c>
      <c r="W52" s="76"/>
      <c r="X52" s="76"/>
      <c r="Y52" s="76"/>
    </row>
    <row r="53" spans="1:25" s="75" customFormat="1" ht="13.5">
      <c r="A53" s="332" t="s">
        <v>361</v>
      </c>
      <c r="B53" s="140">
        <v>-909.23626057409285</v>
      </c>
      <c r="C53" s="140">
        <v>-909.23627999999985</v>
      </c>
      <c r="D53" s="140">
        <v>-2301.9167708611394</v>
      </c>
      <c r="E53" s="140">
        <v>-154908.29757086115</v>
      </c>
      <c r="F53" s="140">
        <v>-159028.68688229637</v>
      </c>
      <c r="G53" s="140">
        <v>-4939.9414522247735</v>
      </c>
      <c r="H53" s="140">
        <v>-4939.9414507415895</v>
      </c>
      <c r="I53" s="140">
        <v>-5760.4696735886619</v>
      </c>
      <c r="J53" s="140">
        <v>-107178.22456735199</v>
      </c>
      <c r="K53" s="140">
        <v>-122818.57714390702</v>
      </c>
      <c r="L53" s="140">
        <v>-174745.03881230892</v>
      </c>
      <c r="M53" s="140">
        <v>-8770.327664147555</v>
      </c>
      <c r="N53" s="140">
        <v>-7329</v>
      </c>
      <c r="O53" s="140">
        <v>-107381</v>
      </c>
      <c r="P53" s="140">
        <v>-298225.36647645652</v>
      </c>
      <c r="Q53" s="140">
        <v>-173932</v>
      </c>
      <c r="R53" s="140">
        <v>-7266</v>
      </c>
      <c r="S53" s="140">
        <v>-7266</v>
      </c>
      <c r="T53" s="140">
        <v>-7266</v>
      </c>
      <c r="U53" s="140">
        <v>-195730</v>
      </c>
      <c r="V53" s="140">
        <v>-173933</v>
      </c>
      <c r="W53" s="76"/>
      <c r="X53" s="76"/>
      <c r="Y53" s="76"/>
    </row>
    <row r="54" spans="1:25" s="75" customFormat="1" ht="13.5">
      <c r="A54" s="332" t="s">
        <v>360</v>
      </c>
      <c r="B54" s="140">
        <v>-36651.215716420324</v>
      </c>
      <c r="C54" s="140">
        <v>-26552.261440000002</v>
      </c>
      <c r="D54" s="140">
        <v>-37823.877912935102</v>
      </c>
      <c r="E54" s="140">
        <v>-26990.794050325647</v>
      </c>
      <c r="F54" s="140">
        <v>-128018.14911968107</v>
      </c>
      <c r="G54" s="140">
        <v>-37056.077506851318</v>
      </c>
      <c r="H54" s="140">
        <v>-14081.269563759384</v>
      </c>
      <c r="I54" s="140">
        <v>-29796.930264204704</v>
      </c>
      <c r="J54" s="140">
        <v>-11110.479216465701</v>
      </c>
      <c r="K54" s="140">
        <v>-92044.756551281112</v>
      </c>
      <c r="L54" s="140">
        <v>-21892.037984855102</v>
      </c>
      <c r="M54" s="140">
        <v>-15159.634692916312</v>
      </c>
      <c r="N54" s="140">
        <v>-13208</v>
      </c>
      <c r="O54" s="140">
        <v>-32254</v>
      </c>
      <c r="P54" s="140">
        <v>-82513.672677771421</v>
      </c>
      <c r="Q54" s="140">
        <v>-12973</v>
      </c>
      <c r="R54" s="140">
        <v>-27492</v>
      </c>
      <c r="S54" s="140">
        <v>-6744</v>
      </c>
      <c r="T54" s="140">
        <v>-26823</v>
      </c>
      <c r="U54" s="140">
        <v>-74032</v>
      </c>
      <c r="V54" s="140">
        <v>-5712</v>
      </c>
      <c r="W54" s="76"/>
      <c r="X54" s="76"/>
      <c r="Y54" s="76"/>
    </row>
    <row r="55" spans="1:25" s="75" customFormat="1" ht="13.5">
      <c r="A55" s="332" t="s">
        <v>59</v>
      </c>
      <c r="B55" s="140">
        <v>0</v>
      </c>
      <c r="C55" s="140">
        <v>-271.91167999999999</v>
      </c>
      <c r="D55" s="140">
        <v>-294.65382</v>
      </c>
      <c r="E55" s="140">
        <v>-56.399860000000004</v>
      </c>
      <c r="F55" s="140">
        <v>-622.96535999999992</v>
      </c>
      <c r="G55" s="140">
        <v>-350.67743999999999</v>
      </c>
      <c r="H55" s="140">
        <v>-98.382587169000004</v>
      </c>
      <c r="I55" s="140">
        <v>-156</v>
      </c>
      <c r="J55" s="140">
        <v>-78.442834677999997</v>
      </c>
      <c r="K55" s="140">
        <v>-683.50286184700008</v>
      </c>
      <c r="L55" s="140">
        <v>0</v>
      </c>
      <c r="M55" s="140">
        <v>-269.08599970130473</v>
      </c>
      <c r="N55" s="140">
        <v>-147.95434171500955</v>
      </c>
      <c r="O55" s="140">
        <v>59</v>
      </c>
      <c r="P55" s="140">
        <v>-358.04034141631428</v>
      </c>
      <c r="Q55" s="140">
        <v>-19.235440000000004</v>
      </c>
      <c r="R55" s="140">
        <v>0</v>
      </c>
      <c r="S55" s="140">
        <v>126.586</v>
      </c>
      <c r="T55" s="140">
        <v>3.9426299999999954</v>
      </c>
      <c r="U55" s="140">
        <v>111.29318999999998</v>
      </c>
      <c r="V55" s="140">
        <v>985.79458</v>
      </c>
      <c r="W55" s="76"/>
      <c r="X55" s="76"/>
      <c r="Y55" s="76"/>
    </row>
    <row r="56" spans="1:25" s="75" customFormat="1" ht="13.5">
      <c r="A56" s="332" t="s">
        <v>563</v>
      </c>
      <c r="B56" s="140">
        <v>0</v>
      </c>
      <c r="C56" s="140">
        <v>0</v>
      </c>
      <c r="D56" s="140">
        <v>0</v>
      </c>
      <c r="E56" s="140">
        <v>0</v>
      </c>
      <c r="F56" s="140">
        <v>0</v>
      </c>
      <c r="G56" s="140">
        <v>0</v>
      </c>
      <c r="H56" s="140">
        <v>0</v>
      </c>
      <c r="I56" s="140">
        <v>0</v>
      </c>
      <c r="J56" s="140">
        <v>0</v>
      </c>
      <c r="K56" s="140">
        <v>0</v>
      </c>
      <c r="L56" s="140">
        <v>0</v>
      </c>
      <c r="M56" s="140">
        <v>0</v>
      </c>
      <c r="N56" s="140">
        <v>0</v>
      </c>
      <c r="O56" s="140">
        <v>0</v>
      </c>
      <c r="P56" s="140">
        <v>0</v>
      </c>
      <c r="Q56" s="140">
        <v>-39645.124830000001</v>
      </c>
      <c r="R56" s="140">
        <v>-36684.70422</v>
      </c>
      <c r="S56" s="140">
        <v>-41667.418020000005</v>
      </c>
      <c r="T56" s="140">
        <v>-44272.936499999909</v>
      </c>
      <c r="U56" s="140">
        <v>-162270.18356999991</v>
      </c>
      <c r="V56" s="140">
        <v>-42513.145440000008</v>
      </c>
      <c r="W56" s="76"/>
      <c r="X56" s="76"/>
      <c r="Y56" s="76"/>
    </row>
    <row r="57" spans="1:25" s="75" customFormat="1" ht="13.5">
      <c r="A57" s="332" t="s">
        <v>229</v>
      </c>
      <c r="B57" s="140">
        <v>0</v>
      </c>
      <c r="C57" s="140">
        <v>0</v>
      </c>
      <c r="D57" s="140">
        <v>0</v>
      </c>
      <c r="E57" s="140">
        <v>20706</v>
      </c>
      <c r="F57" s="140">
        <v>20706</v>
      </c>
      <c r="G57" s="140">
        <v>0</v>
      </c>
      <c r="H57" s="140">
        <v>8396.3746199999987</v>
      </c>
      <c r="I57" s="140">
        <v>0</v>
      </c>
      <c r="J57" s="140">
        <v>4759.2670000002199</v>
      </c>
      <c r="K57" s="140">
        <v>13155.641620000219</v>
      </c>
      <c r="L57" s="140">
        <v>0</v>
      </c>
      <c r="M57" s="140">
        <v>0</v>
      </c>
      <c r="N57" s="140">
        <v>2995</v>
      </c>
      <c r="O57" s="140">
        <v>2533.29252</v>
      </c>
      <c r="P57" s="140">
        <v>5528.29252</v>
      </c>
      <c r="Q57" s="140">
        <v>1615.52739</v>
      </c>
      <c r="R57" s="140">
        <v>0</v>
      </c>
      <c r="S57" s="140">
        <v>5515.0972199999933</v>
      </c>
      <c r="T57" s="140">
        <v>0</v>
      </c>
      <c r="U57" s="140">
        <v>7130.6246099999926</v>
      </c>
      <c r="V57" s="140">
        <v>884.625</v>
      </c>
      <c r="W57" s="76"/>
      <c r="X57" s="76"/>
      <c r="Y57" s="76"/>
    </row>
    <row r="58" spans="1:25" s="75" customFormat="1" ht="13.5">
      <c r="A58" s="332" t="s">
        <v>230</v>
      </c>
      <c r="B58" s="140">
        <v>0</v>
      </c>
      <c r="C58" s="140">
        <v>-21361.767649999998</v>
      </c>
      <c r="D58" s="140">
        <v>-31765.41934</v>
      </c>
      <c r="E58" s="140">
        <v>-331260.08763000002</v>
      </c>
      <c r="F58" s="140">
        <v>-384387.27462000004</v>
      </c>
      <c r="G58" s="140">
        <v>-71131.59835</v>
      </c>
      <c r="H58" s="140">
        <v>0</v>
      </c>
      <c r="I58" s="140">
        <v>-58939.302320000003</v>
      </c>
      <c r="J58" s="140">
        <v>0</v>
      </c>
      <c r="K58" s="140">
        <v>-130070.90067</v>
      </c>
      <c r="L58" s="140">
        <v>-41406</v>
      </c>
      <c r="M58" s="140">
        <v>-204238.79050999999</v>
      </c>
      <c r="N58" s="140">
        <v>-57566.300130000003</v>
      </c>
      <c r="O58" s="140">
        <v>0</v>
      </c>
      <c r="P58" s="140">
        <v>-303211.09064000001</v>
      </c>
      <c r="Q58" s="140">
        <v>-34959.504850000005</v>
      </c>
      <c r="R58" s="140">
        <v>-217304.01918999999</v>
      </c>
      <c r="S58" s="140">
        <v>0</v>
      </c>
      <c r="T58" s="140">
        <v>-55202.132450000005</v>
      </c>
      <c r="U58" s="140">
        <v>-307465.65649000002</v>
      </c>
      <c r="V58" s="140">
        <v>-31176.5432</v>
      </c>
      <c r="W58" s="76"/>
      <c r="X58" s="76"/>
      <c r="Y58" s="76"/>
    </row>
    <row r="59" spans="1:25" s="75" customFormat="1" ht="13.5">
      <c r="A59" s="332" t="s">
        <v>386</v>
      </c>
      <c r="B59" s="140">
        <v>-993.66768000000002</v>
      </c>
      <c r="C59" s="140">
        <v>-1051.7877800000001</v>
      </c>
      <c r="D59" s="140">
        <v>-1283.4130599999999</v>
      </c>
      <c r="E59" s="140">
        <v>-1158.84413</v>
      </c>
      <c r="F59" s="140">
        <v>-4487.7126499999995</v>
      </c>
      <c r="G59" s="140">
        <v>-543.34843000000001</v>
      </c>
      <c r="H59" s="140">
        <v>-1086.21801</v>
      </c>
      <c r="I59" s="140">
        <v>-1285.3749000000003</v>
      </c>
      <c r="J59" s="140">
        <v>-1242.0135400000001</v>
      </c>
      <c r="K59" s="140">
        <v>-4156.9548800000002</v>
      </c>
      <c r="L59" s="140">
        <v>-610.99731000000008</v>
      </c>
      <c r="M59" s="140">
        <v>-1336.40985</v>
      </c>
      <c r="N59" s="140">
        <v>-781</v>
      </c>
      <c r="O59" s="140">
        <v>-397.25948999999997</v>
      </c>
      <c r="P59" s="140">
        <v>-3125.6666500000001</v>
      </c>
      <c r="Q59" s="140">
        <v>-555.11851000000001</v>
      </c>
      <c r="R59" s="140">
        <v>-515.85221000000001</v>
      </c>
      <c r="S59" s="140">
        <v>-606.99683000000005</v>
      </c>
      <c r="T59" s="140">
        <v>-750.09934999999996</v>
      </c>
      <c r="U59" s="140">
        <v>-2428.0668999999998</v>
      </c>
      <c r="V59" s="140">
        <v>-837.44064000000003</v>
      </c>
      <c r="W59" s="76"/>
      <c r="X59" s="76"/>
      <c r="Y59" s="76"/>
    </row>
    <row r="60" spans="1:25" s="75" customFormat="1" ht="13.5">
      <c r="A60" s="332" t="s">
        <v>318</v>
      </c>
      <c r="B60" s="140">
        <v>0</v>
      </c>
      <c r="C60" s="140">
        <v>0</v>
      </c>
      <c r="D60" s="140">
        <v>24</v>
      </c>
      <c r="E60" s="140">
        <v>0</v>
      </c>
      <c r="F60" s="140">
        <v>24</v>
      </c>
      <c r="G60" s="140">
        <v>0</v>
      </c>
      <c r="H60" s="140">
        <v>0</v>
      </c>
      <c r="I60" s="140">
        <v>25.5</v>
      </c>
      <c r="J60" s="140">
        <v>0</v>
      </c>
      <c r="K60" s="140">
        <v>25.5</v>
      </c>
      <c r="L60" s="140">
        <v>0</v>
      </c>
      <c r="M60" s="140">
        <v>0</v>
      </c>
      <c r="N60" s="140">
        <v>0</v>
      </c>
      <c r="O60" s="140">
        <v>26</v>
      </c>
      <c r="P60" s="140">
        <v>26</v>
      </c>
      <c r="Q60" s="140">
        <v>0</v>
      </c>
      <c r="R60" s="140">
        <v>0</v>
      </c>
      <c r="S60" s="140">
        <v>0</v>
      </c>
      <c r="T60" s="140">
        <v>25.5</v>
      </c>
      <c r="U60" s="140">
        <v>25.5</v>
      </c>
      <c r="V60" s="140">
        <v>0</v>
      </c>
      <c r="W60" s="76"/>
      <c r="X60" s="76"/>
      <c r="Y60" s="76"/>
    </row>
    <row r="61" spans="1:25" s="75" customFormat="1" ht="13.5">
      <c r="A61" s="332" t="s">
        <v>56</v>
      </c>
      <c r="B61" s="140">
        <v>0</v>
      </c>
      <c r="C61" s="140">
        <v>0</v>
      </c>
      <c r="D61" s="140">
        <v>0</v>
      </c>
      <c r="E61" s="140">
        <v>0</v>
      </c>
      <c r="F61" s="140">
        <v>0</v>
      </c>
      <c r="G61" s="140">
        <v>0</v>
      </c>
      <c r="H61" s="140">
        <v>0</v>
      </c>
      <c r="I61" s="140">
        <v>0</v>
      </c>
      <c r="J61" s="140">
        <v>0</v>
      </c>
      <c r="K61" s="140">
        <v>0</v>
      </c>
      <c r="L61" s="140">
        <v>0</v>
      </c>
      <c r="M61" s="140">
        <v>-56</v>
      </c>
      <c r="N61" s="140">
        <v>-550</v>
      </c>
      <c r="O61" s="140">
        <v>56</v>
      </c>
      <c r="P61" s="140">
        <v>-550</v>
      </c>
      <c r="Q61" s="140">
        <v>0</v>
      </c>
      <c r="R61" s="140">
        <v>0</v>
      </c>
      <c r="S61" s="140">
        <v>0</v>
      </c>
      <c r="T61" s="140">
        <v>0</v>
      </c>
      <c r="U61" s="140">
        <v>0</v>
      </c>
      <c r="V61" s="140">
        <v>0</v>
      </c>
      <c r="W61" s="76"/>
      <c r="X61" s="76"/>
      <c r="Y61" s="76"/>
    </row>
    <row r="62" spans="1:25" s="79" customFormat="1" ht="13.5">
      <c r="A62" s="332" t="s">
        <v>12</v>
      </c>
      <c r="B62" s="140">
        <v>0</v>
      </c>
      <c r="C62" s="140">
        <v>0</v>
      </c>
      <c r="D62" s="140">
        <v>0</v>
      </c>
      <c r="E62" s="140">
        <v>0</v>
      </c>
      <c r="F62" s="140">
        <v>0</v>
      </c>
      <c r="G62" s="140">
        <v>0</v>
      </c>
      <c r="H62" s="140">
        <v>0</v>
      </c>
      <c r="I62" s="140">
        <v>0</v>
      </c>
      <c r="J62" s="140">
        <v>0</v>
      </c>
      <c r="K62" s="140">
        <v>0</v>
      </c>
      <c r="L62" s="140">
        <v>0</v>
      </c>
      <c r="M62" s="140">
        <v>0</v>
      </c>
      <c r="N62" s="140">
        <v>3756.7601500000001</v>
      </c>
      <c r="O62" s="140">
        <v>797</v>
      </c>
      <c r="P62" s="140">
        <v>4553.7601500000001</v>
      </c>
      <c r="Q62" s="140">
        <v>-4003.39021</v>
      </c>
      <c r="R62" s="140">
        <v>3023.1263800000002</v>
      </c>
      <c r="S62" s="140">
        <v>-1115.2300199999997</v>
      </c>
      <c r="T62" s="140">
        <v>797.08746999999971</v>
      </c>
      <c r="U62" s="140">
        <v>-1298.4063799999997</v>
      </c>
      <c r="V62" s="140">
        <v>5878.724369999999</v>
      </c>
      <c r="W62" s="76"/>
      <c r="X62" s="76"/>
      <c r="Y62" s="76"/>
    </row>
    <row r="63" spans="1:25" s="75" customFormat="1" ht="12.75">
      <c r="A63" s="375" t="s">
        <v>387</v>
      </c>
      <c r="B63" s="115">
        <v>-38554.119656994415</v>
      </c>
      <c r="C63" s="115">
        <v>-50146.964829999997</v>
      </c>
      <c r="D63" s="115">
        <v>-73445.280903796243</v>
      </c>
      <c r="E63" s="115">
        <v>-491909.42324118677</v>
      </c>
      <c r="F63" s="115">
        <v>-654055.7886319774</v>
      </c>
      <c r="G63" s="115">
        <v>-111220.24317907609</v>
      </c>
      <c r="H63" s="115">
        <v>-14610.536991669975</v>
      </c>
      <c r="I63" s="115">
        <v>-45709.959157793368</v>
      </c>
      <c r="J63" s="115">
        <v>186413.57513150459</v>
      </c>
      <c r="K63" s="115">
        <v>14872.835802965132</v>
      </c>
      <c r="L63" s="115">
        <v>-238654.07410716402</v>
      </c>
      <c r="M63" s="115">
        <v>270169.75128323486</v>
      </c>
      <c r="N63" s="115">
        <v>-72830.494321715014</v>
      </c>
      <c r="O63" s="115">
        <v>-136560.96697000001</v>
      </c>
      <c r="P63" s="115">
        <v>-177875.78411564426</v>
      </c>
      <c r="Q63" s="115">
        <v>-264471.84645000001</v>
      </c>
      <c r="R63" s="115">
        <v>-286239.44923999999</v>
      </c>
      <c r="S63" s="115">
        <v>-51757.961650000012</v>
      </c>
      <c r="T63" s="115">
        <v>366512.36180000013</v>
      </c>
      <c r="U63" s="115">
        <v>-235956.89553999994</v>
      </c>
      <c r="V63" s="115">
        <v>-96422.98533000001</v>
      </c>
    </row>
    <row r="64" spans="1:25" s="80" customFormat="1" ht="13.5">
      <c r="A64" s="332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76"/>
      <c r="X64" s="76"/>
      <c r="Y64" s="76"/>
    </row>
    <row r="65" spans="1:25" s="77" customFormat="1" ht="12.75">
      <c r="A65" s="375" t="s">
        <v>388</v>
      </c>
      <c r="B65" s="115">
        <v>23576.942439999919</v>
      </c>
      <c r="C65" s="115">
        <v>74531.453140000071</v>
      </c>
      <c r="D65" s="115">
        <v>30242.741179999895</v>
      </c>
      <c r="E65" s="115">
        <v>-329403.51621614519</v>
      </c>
      <c r="F65" s="115">
        <v>-201052.37945614531</v>
      </c>
      <c r="G65" s="115">
        <v>-56225.264031238941</v>
      </c>
      <c r="H65" s="115">
        <v>10290.168709999765</v>
      </c>
      <c r="I65" s="115">
        <v>45100.985900000029</v>
      </c>
      <c r="J65" s="115">
        <v>24354.991503376717</v>
      </c>
      <c r="K65" s="115">
        <v>23520.88208213757</v>
      </c>
      <c r="L65" s="115">
        <v>-145863.31736049723</v>
      </c>
      <c r="M65" s="115">
        <v>30780.86922000011</v>
      </c>
      <c r="N65" s="115">
        <v>-91936.496983429999</v>
      </c>
      <c r="O65" s="115">
        <v>-75102.384910000052</v>
      </c>
      <c r="P65" s="115">
        <v>-282121.33003392717</v>
      </c>
      <c r="Q65" s="115">
        <v>-49220.601009999897</v>
      </c>
      <c r="R65" s="115">
        <v>2950.5958399999072</v>
      </c>
      <c r="S65" s="115">
        <v>-2490.8924800000095</v>
      </c>
      <c r="T65" s="115">
        <v>2497.1306600001699</v>
      </c>
      <c r="U65" s="115">
        <v>-46263.7669899998</v>
      </c>
      <c r="V65" s="115">
        <v>10445.127279999986</v>
      </c>
    </row>
    <row r="66" spans="1:25" s="77" customFormat="1" ht="13.5">
      <c r="A66" s="332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</row>
    <row r="67" spans="1:25" s="75" customFormat="1" ht="13.5">
      <c r="A67" s="375" t="s">
        <v>85</v>
      </c>
      <c r="B67" s="140"/>
      <c r="C67" s="140"/>
      <c r="D67" s="140"/>
      <c r="E67" s="140"/>
      <c r="F67" s="140"/>
      <c r="G67" s="140"/>
      <c r="H67" s="140"/>
      <c r="I67" s="51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76"/>
      <c r="X67" s="76"/>
      <c r="Y67" s="76"/>
    </row>
    <row r="68" spans="1:25" s="75" customFormat="1" ht="13.5">
      <c r="A68" s="332" t="s">
        <v>389</v>
      </c>
      <c r="B68" s="140">
        <v>514885.60817999998</v>
      </c>
      <c r="C68" s="140">
        <v>538463</v>
      </c>
      <c r="D68" s="140">
        <v>612994.14575999998</v>
      </c>
      <c r="E68" s="140">
        <v>643237.57184999995</v>
      </c>
      <c r="F68" s="140">
        <v>643237.57184999995</v>
      </c>
      <c r="G68" s="140">
        <v>313834</v>
      </c>
      <c r="H68" s="140">
        <v>257608.55203999998</v>
      </c>
      <c r="I68" s="140">
        <v>267899.22074999998</v>
      </c>
      <c r="J68" s="140">
        <v>312999.75588999997</v>
      </c>
      <c r="K68" s="140">
        <v>312999.75588999997</v>
      </c>
      <c r="L68" s="140">
        <v>337354.34626999998</v>
      </c>
      <c r="M68" s="140">
        <v>191491.02890999994</v>
      </c>
      <c r="N68" s="140">
        <v>222271.89812999999</v>
      </c>
      <c r="O68" s="140">
        <v>130335.40378999984</v>
      </c>
      <c r="P68" s="140">
        <v>337354.34626999998</v>
      </c>
      <c r="Q68" s="140">
        <v>55231.086309999999</v>
      </c>
      <c r="R68" s="140">
        <v>6010.4853000000712</v>
      </c>
      <c r="S68" s="140">
        <v>8961.0811400000457</v>
      </c>
      <c r="T68" s="140">
        <v>6468.7940899999658</v>
      </c>
      <c r="U68" s="140">
        <v>6468.7940899999658</v>
      </c>
      <c r="V68" s="140">
        <v>8965.9247500000529</v>
      </c>
      <c r="W68" s="76"/>
      <c r="X68" s="76"/>
      <c r="Y68" s="76"/>
    </row>
    <row r="69" spans="1:25" ht="13.5">
      <c r="A69" s="511" t="s">
        <v>390</v>
      </c>
      <c r="B69" s="512">
        <v>538463</v>
      </c>
      <c r="C69" s="512">
        <v>612994.14575999998</v>
      </c>
      <c r="D69" s="512">
        <v>643237.57184999995</v>
      </c>
      <c r="E69" s="512">
        <v>313834</v>
      </c>
      <c r="F69" s="512">
        <v>313834</v>
      </c>
      <c r="G69" s="512">
        <v>257608.55203999998</v>
      </c>
      <c r="H69" s="512">
        <v>267899.22074999998</v>
      </c>
      <c r="I69" s="512">
        <v>312999.75588999997</v>
      </c>
      <c r="J69" s="512">
        <v>337354.34626999998</v>
      </c>
      <c r="K69" s="512">
        <v>337354.34626999998</v>
      </c>
      <c r="L69" s="512">
        <v>191491.02890999994</v>
      </c>
      <c r="M69" s="512">
        <v>222271.89812999999</v>
      </c>
      <c r="N69" s="512">
        <v>130335.40378999984</v>
      </c>
      <c r="O69" s="512">
        <v>55231.086309999999</v>
      </c>
      <c r="P69" s="512">
        <v>55231.086309999999</v>
      </c>
      <c r="Q69" s="512">
        <v>6010.4853000000712</v>
      </c>
      <c r="R69" s="512">
        <v>8961.0811400000457</v>
      </c>
      <c r="S69" s="512">
        <v>6470.1886600000562</v>
      </c>
      <c r="T69" s="512">
        <v>8965.9247500000529</v>
      </c>
      <c r="U69" s="512">
        <v>8965.9247500000529</v>
      </c>
      <c r="V69" s="512">
        <v>19411.052030000083</v>
      </c>
    </row>
    <row r="70" spans="1:25">
      <c r="B70" s="513"/>
      <c r="C70" s="513"/>
      <c r="D70" s="513"/>
      <c r="E70" s="514"/>
      <c r="F70" s="514"/>
      <c r="G70" s="514"/>
      <c r="H70" s="514"/>
      <c r="I70" s="514"/>
      <c r="J70" s="514"/>
      <c r="K70" s="513"/>
      <c r="L70" s="514"/>
      <c r="M70" s="514"/>
      <c r="N70" s="514"/>
      <c r="O70" s="514"/>
      <c r="P70" s="513"/>
      <c r="Q70" s="514"/>
      <c r="R70" s="514"/>
      <c r="S70" s="514"/>
      <c r="T70" s="514"/>
      <c r="U70" s="514"/>
      <c r="V70" s="514"/>
    </row>
    <row r="71" spans="1:25">
      <c r="B71" s="513"/>
      <c r="C71" s="513"/>
      <c r="D71" s="513"/>
      <c r="E71" s="515"/>
      <c r="F71" s="515"/>
      <c r="G71" s="515"/>
      <c r="H71" s="515"/>
      <c r="I71" s="515"/>
      <c r="J71" s="515"/>
      <c r="K71" s="513"/>
      <c r="L71" s="515"/>
      <c r="M71" s="515"/>
      <c r="N71" s="515"/>
      <c r="O71" s="515"/>
      <c r="P71" s="513"/>
      <c r="Q71" s="515"/>
      <c r="R71" s="515"/>
      <c r="S71" s="515"/>
      <c r="T71" s="515"/>
      <c r="U71" s="515"/>
      <c r="V71" s="515"/>
    </row>
    <row r="72" spans="1:25">
      <c r="B72" s="514"/>
      <c r="C72" s="514"/>
      <c r="D72" s="514"/>
      <c r="E72" s="514"/>
      <c r="F72" s="514"/>
      <c r="G72" s="514"/>
      <c r="H72" s="514"/>
      <c r="I72" s="514"/>
      <c r="J72" s="514"/>
      <c r="K72" s="513"/>
      <c r="L72" s="514"/>
      <c r="M72" s="514"/>
      <c r="N72" s="514"/>
      <c r="O72" s="514"/>
      <c r="P72" s="513"/>
      <c r="Q72" s="514"/>
      <c r="R72" s="514"/>
      <c r="S72" s="514"/>
      <c r="T72" s="514"/>
      <c r="U72" s="514"/>
      <c r="V72" s="514"/>
    </row>
    <row r="73" spans="1:25">
      <c r="B73" s="514"/>
      <c r="C73" s="514"/>
      <c r="D73" s="513"/>
      <c r="K73" s="513"/>
      <c r="P73" s="513"/>
    </row>
    <row r="74" spans="1:25">
      <c r="B74" s="513"/>
      <c r="C74" s="513"/>
      <c r="D74" s="513"/>
      <c r="K74" s="513"/>
      <c r="P74" s="513"/>
    </row>
    <row r="75" spans="1:25">
      <c r="B75" s="513"/>
      <c r="C75" s="513"/>
      <c r="D75" s="513"/>
      <c r="G75" s="517"/>
      <c r="H75" s="517"/>
      <c r="I75" s="517"/>
      <c r="J75" s="517"/>
      <c r="K75" s="513"/>
      <c r="L75" s="517"/>
      <c r="M75" s="517"/>
      <c r="N75" s="517"/>
      <c r="O75" s="517"/>
      <c r="P75" s="513"/>
      <c r="Q75" s="517"/>
      <c r="R75" s="517"/>
      <c r="S75" s="517"/>
      <c r="T75" s="517"/>
      <c r="U75" s="517"/>
      <c r="V75" s="517"/>
    </row>
    <row r="76" spans="1:25">
      <c r="B76" s="513"/>
      <c r="C76" s="513"/>
      <c r="D76" s="513"/>
      <c r="K76" s="513"/>
      <c r="P76" s="513"/>
    </row>
    <row r="77" spans="1:25">
      <c r="B77" s="513"/>
      <c r="C77" s="513"/>
      <c r="D77" s="513"/>
      <c r="K77" s="513"/>
      <c r="P77" s="513"/>
    </row>
    <row r="78" spans="1:25">
      <c r="B78" s="513"/>
      <c r="C78" s="513"/>
      <c r="D78" s="513"/>
      <c r="K78" s="513"/>
      <c r="P78" s="513"/>
    </row>
    <row r="79" spans="1:25">
      <c r="B79" s="513"/>
      <c r="C79" s="513"/>
      <c r="D79" s="513"/>
      <c r="K79" s="513"/>
      <c r="P79" s="513"/>
    </row>
    <row r="80" spans="1:25">
      <c r="B80" s="513"/>
      <c r="C80" s="513"/>
      <c r="D80" s="513"/>
      <c r="K80" s="513"/>
      <c r="P80" s="513"/>
    </row>
    <row r="81" spans="2:22">
      <c r="B81" s="513"/>
      <c r="C81" s="513"/>
      <c r="D81" s="513"/>
      <c r="K81" s="513"/>
      <c r="P81" s="513"/>
    </row>
    <row r="82" spans="2:22">
      <c r="B82" s="513"/>
      <c r="C82" s="513"/>
      <c r="D82" s="513"/>
      <c r="K82" s="513"/>
      <c r="P82" s="513"/>
    </row>
    <row r="83" spans="2:22">
      <c r="B83" s="513"/>
      <c r="C83" s="513"/>
      <c r="D83" s="513"/>
      <c r="K83" s="513"/>
      <c r="P83" s="513"/>
    </row>
    <row r="84" spans="2:22">
      <c r="B84" s="513"/>
      <c r="C84" s="513"/>
      <c r="D84" s="513"/>
      <c r="K84" s="513"/>
      <c r="L84" s="503"/>
      <c r="M84" s="503"/>
      <c r="N84" s="503"/>
      <c r="O84" s="503"/>
      <c r="P84" s="513"/>
      <c r="Q84" s="503"/>
      <c r="R84" s="503"/>
      <c r="S84" s="503"/>
      <c r="T84" s="503"/>
      <c r="U84" s="503"/>
      <c r="V84" s="503"/>
    </row>
    <row r="85" spans="2:22">
      <c r="B85" s="513"/>
      <c r="C85" s="513"/>
      <c r="D85" s="513"/>
      <c r="K85" s="513"/>
      <c r="L85" s="503"/>
      <c r="M85" s="503"/>
      <c r="N85" s="503"/>
      <c r="O85" s="503"/>
      <c r="P85" s="513"/>
      <c r="Q85" s="503"/>
      <c r="R85" s="503"/>
      <c r="S85" s="503"/>
      <c r="T85" s="503"/>
      <c r="U85" s="503"/>
      <c r="V85" s="503"/>
    </row>
    <row r="86" spans="2:22">
      <c r="B86" s="513"/>
      <c r="C86" s="513"/>
      <c r="D86" s="513"/>
      <c r="K86" s="513"/>
      <c r="L86" s="503"/>
      <c r="M86" s="503"/>
      <c r="N86" s="503"/>
      <c r="O86" s="503"/>
      <c r="P86" s="513"/>
      <c r="Q86" s="503"/>
      <c r="R86" s="503"/>
      <c r="S86" s="503"/>
      <c r="T86" s="503"/>
      <c r="U86" s="503"/>
      <c r="V86" s="503"/>
    </row>
    <row r="87" spans="2:22">
      <c r="B87" s="513"/>
      <c r="C87" s="513"/>
      <c r="D87" s="513"/>
      <c r="K87" s="513"/>
      <c r="L87" s="503"/>
      <c r="M87" s="503"/>
      <c r="N87" s="503"/>
      <c r="O87" s="503"/>
      <c r="P87" s="513"/>
      <c r="Q87" s="503"/>
      <c r="R87" s="503"/>
      <c r="S87" s="503"/>
      <c r="T87" s="503"/>
      <c r="U87" s="503"/>
      <c r="V87" s="503"/>
    </row>
    <row r="88" spans="2:22">
      <c r="B88" s="513"/>
      <c r="C88" s="513"/>
      <c r="D88" s="513"/>
      <c r="K88" s="513"/>
      <c r="L88" s="503"/>
      <c r="M88" s="503"/>
      <c r="N88" s="503"/>
      <c r="O88" s="503"/>
      <c r="P88" s="513"/>
      <c r="Q88" s="503"/>
      <c r="R88" s="503"/>
      <c r="S88" s="503"/>
      <c r="T88" s="503"/>
      <c r="U88" s="503"/>
      <c r="V88" s="503"/>
    </row>
    <row r="89" spans="2:22">
      <c r="B89" s="513"/>
      <c r="C89" s="513"/>
      <c r="D89" s="513"/>
      <c r="K89" s="513"/>
      <c r="L89" s="503"/>
      <c r="M89" s="503"/>
      <c r="N89" s="503"/>
      <c r="O89" s="503"/>
      <c r="P89" s="513"/>
      <c r="Q89" s="503"/>
      <c r="R89" s="503"/>
      <c r="S89" s="503"/>
      <c r="T89" s="503"/>
      <c r="U89" s="503"/>
      <c r="V89" s="503"/>
    </row>
    <row r="90" spans="2:22">
      <c r="B90" s="513"/>
      <c r="C90" s="513"/>
      <c r="D90" s="513"/>
      <c r="K90" s="513"/>
      <c r="L90" s="503"/>
      <c r="M90" s="503"/>
      <c r="N90" s="503"/>
      <c r="O90" s="503"/>
      <c r="P90" s="513"/>
      <c r="Q90" s="503"/>
      <c r="R90" s="503"/>
      <c r="S90" s="503"/>
      <c r="T90" s="503"/>
      <c r="U90" s="503"/>
      <c r="V90" s="503"/>
    </row>
    <row r="91" spans="2:22">
      <c r="B91" s="513"/>
      <c r="C91" s="513"/>
      <c r="D91" s="513"/>
      <c r="K91" s="513"/>
      <c r="L91" s="503"/>
      <c r="M91" s="503"/>
      <c r="N91" s="503"/>
      <c r="O91" s="503"/>
      <c r="P91" s="513"/>
      <c r="Q91" s="503"/>
      <c r="R91" s="503"/>
      <c r="S91" s="503"/>
      <c r="T91" s="503"/>
      <c r="U91" s="503"/>
      <c r="V91" s="503"/>
    </row>
    <row r="92" spans="2:22">
      <c r="B92" s="513"/>
      <c r="C92" s="513"/>
      <c r="D92" s="513"/>
      <c r="K92" s="513"/>
      <c r="L92" s="503"/>
      <c r="M92" s="503"/>
      <c r="N92" s="503"/>
      <c r="O92" s="503"/>
      <c r="P92" s="513"/>
      <c r="Q92" s="503"/>
      <c r="R92" s="503"/>
      <c r="S92" s="503"/>
      <c r="T92" s="503"/>
      <c r="U92" s="503"/>
      <c r="V92" s="503"/>
    </row>
    <row r="93" spans="2:22">
      <c r="B93" s="513"/>
      <c r="C93" s="513"/>
      <c r="D93" s="513"/>
      <c r="K93" s="513"/>
      <c r="L93" s="503"/>
      <c r="M93" s="503"/>
      <c r="N93" s="503"/>
      <c r="O93" s="503"/>
      <c r="P93" s="513"/>
      <c r="Q93" s="503"/>
      <c r="R93" s="503"/>
      <c r="S93" s="503"/>
      <c r="T93" s="503"/>
      <c r="U93" s="503"/>
      <c r="V93" s="503"/>
    </row>
    <row r="94" spans="2:22">
      <c r="B94" s="513"/>
      <c r="C94" s="513"/>
      <c r="D94" s="513"/>
      <c r="K94" s="513"/>
      <c r="L94" s="503"/>
      <c r="M94" s="503"/>
      <c r="N94" s="503"/>
      <c r="O94" s="503"/>
      <c r="P94" s="513"/>
      <c r="Q94" s="503"/>
      <c r="R94" s="503"/>
      <c r="S94" s="503"/>
      <c r="T94" s="503"/>
      <c r="U94" s="503"/>
      <c r="V94" s="503"/>
    </row>
    <row r="95" spans="2:22">
      <c r="B95" s="513"/>
      <c r="C95" s="513"/>
      <c r="D95" s="513"/>
      <c r="K95" s="513"/>
      <c r="L95" s="503"/>
      <c r="M95" s="503"/>
      <c r="N95" s="503"/>
      <c r="O95" s="503"/>
      <c r="P95" s="513"/>
      <c r="Q95" s="503"/>
      <c r="R95" s="503"/>
      <c r="S95" s="503"/>
      <c r="T95" s="503"/>
      <c r="U95" s="503"/>
      <c r="V95" s="503"/>
    </row>
    <row r="96" spans="2:22">
      <c r="B96" s="513"/>
      <c r="C96" s="513"/>
      <c r="D96" s="513"/>
      <c r="K96" s="513"/>
      <c r="L96" s="503"/>
      <c r="M96" s="503"/>
      <c r="N96" s="503"/>
      <c r="O96" s="503"/>
      <c r="P96" s="513"/>
      <c r="Q96" s="503"/>
      <c r="R96" s="503"/>
      <c r="S96" s="503"/>
      <c r="T96" s="503"/>
      <c r="U96" s="503"/>
      <c r="V96" s="503"/>
    </row>
    <row r="97" spans="2:22">
      <c r="B97" s="513"/>
      <c r="C97" s="513"/>
      <c r="D97" s="513"/>
      <c r="K97" s="513"/>
      <c r="L97" s="503"/>
      <c r="M97" s="503"/>
      <c r="N97" s="503"/>
      <c r="O97" s="503"/>
      <c r="P97" s="513"/>
      <c r="Q97" s="503"/>
      <c r="R97" s="503"/>
      <c r="S97" s="503"/>
      <c r="T97" s="503"/>
      <c r="U97" s="503"/>
      <c r="V97" s="503"/>
    </row>
    <row r="98" spans="2:22">
      <c r="B98" s="513"/>
      <c r="C98" s="513"/>
      <c r="D98" s="513"/>
      <c r="K98" s="513"/>
      <c r="L98" s="503"/>
      <c r="M98" s="503"/>
      <c r="N98" s="503"/>
      <c r="O98" s="503"/>
      <c r="P98" s="513"/>
      <c r="Q98" s="503"/>
      <c r="R98" s="503"/>
      <c r="S98" s="503"/>
      <c r="T98" s="503"/>
      <c r="U98" s="503"/>
      <c r="V98" s="503"/>
    </row>
    <row r="99" spans="2:22">
      <c r="B99" s="513"/>
      <c r="C99" s="513"/>
      <c r="D99" s="513"/>
      <c r="K99" s="513"/>
      <c r="L99" s="503"/>
      <c r="M99" s="503"/>
      <c r="N99" s="503"/>
      <c r="O99" s="503"/>
      <c r="P99" s="513"/>
      <c r="Q99" s="503"/>
      <c r="R99" s="503"/>
      <c r="S99" s="503"/>
      <c r="T99" s="503"/>
      <c r="U99" s="503"/>
      <c r="V99" s="503"/>
    </row>
    <row r="100" spans="2:22">
      <c r="B100" s="513"/>
      <c r="C100" s="513"/>
      <c r="D100" s="513"/>
      <c r="K100" s="513"/>
      <c r="L100" s="503"/>
      <c r="M100" s="503"/>
      <c r="N100" s="503"/>
      <c r="O100" s="503"/>
      <c r="P100" s="513"/>
      <c r="Q100" s="503"/>
      <c r="R100" s="503"/>
      <c r="S100" s="503"/>
      <c r="T100" s="503"/>
      <c r="U100" s="503"/>
      <c r="V100" s="503"/>
    </row>
    <row r="101" spans="2:22">
      <c r="B101" s="513"/>
      <c r="C101" s="513"/>
      <c r="D101" s="513"/>
      <c r="K101" s="513"/>
      <c r="L101" s="503"/>
      <c r="M101" s="503"/>
      <c r="N101" s="503"/>
      <c r="O101" s="503"/>
      <c r="P101" s="513"/>
      <c r="Q101" s="503"/>
      <c r="R101" s="503"/>
      <c r="S101" s="503"/>
      <c r="T101" s="503"/>
      <c r="U101" s="503"/>
      <c r="V101" s="503"/>
    </row>
    <row r="102" spans="2:22">
      <c r="B102" s="513"/>
      <c r="C102" s="513"/>
      <c r="D102" s="513"/>
      <c r="K102" s="513"/>
      <c r="L102" s="503"/>
      <c r="M102" s="503"/>
      <c r="N102" s="503"/>
      <c r="O102" s="503"/>
      <c r="P102" s="513"/>
      <c r="Q102" s="503"/>
      <c r="R102" s="503"/>
      <c r="S102" s="503"/>
      <c r="T102" s="503"/>
      <c r="U102" s="503"/>
      <c r="V102" s="503"/>
    </row>
    <row r="103" spans="2:22">
      <c r="B103" s="513"/>
      <c r="C103" s="513"/>
      <c r="D103" s="513"/>
      <c r="K103" s="513"/>
      <c r="L103" s="503"/>
      <c r="M103" s="503"/>
      <c r="N103" s="503"/>
      <c r="O103" s="503"/>
      <c r="P103" s="513"/>
      <c r="Q103" s="503"/>
      <c r="R103" s="503"/>
      <c r="S103" s="503"/>
      <c r="T103" s="503"/>
      <c r="U103" s="503"/>
      <c r="V103" s="503"/>
    </row>
    <row r="104" spans="2:22">
      <c r="B104" s="513"/>
      <c r="C104" s="513"/>
      <c r="D104" s="513"/>
      <c r="K104" s="513"/>
      <c r="L104" s="503"/>
      <c r="M104" s="503"/>
      <c r="N104" s="503"/>
      <c r="O104" s="503"/>
      <c r="P104" s="513"/>
      <c r="Q104" s="503"/>
      <c r="R104" s="503"/>
      <c r="S104" s="503"/>
      <c r="T104" s="503"/>
      <c r="U104" s="503"/>
      <c r="V104" s="503"/>
    </row>
    <row r="105" spans="2:22">
      <c r="B105" s="513"/>
      <c r="C105" s="513"/>
      <c r="D105" s="513"/>
      <c r="K105" s="513"/>
      <c r="L105" s="503"/>
      <c r="M105" s="503"/>
      <c r="N105" s="503"/>
      <c r="O105" s="503"/>
      <c r="P105" s="513"/>
      <c r="Q105" s="503"/>
      <c r="R105" s="503"/>
      <c r="S105" s="503"/>
      <c r="T105" s="503"/>
      <c r="U105" s="503"/>
      <c r="V105" s="503"/>
    </row>
    <row r="106" spans="2:22">
      <c r="B106" s="513"/>
      <c r="C106" s="513"/>
      <c r="D106" s="513"/>
      <c r="K106" s="513"/>
      <c r="L106" s="503"/>
      <c r="M106" s="503"/>
      <c r="N106" s="503"/>
      <c r="O106" s="503"/>
      <c r="P106" s="513"/>
      <c r="Q106" s="503"/>
      <c r="R106" s="503"/>
      <c r="S106" s="503"/>
      <c r="T106" s="503"/>
      <c r="U106" s="503"/>
      <c r="V106" s="503"/>
    </row>
    <row r="107" spans="2:22">
      <c r="B107" s="513"/>
      <c r="C107" s="513"/>
      <c r="D107" s="513"/>
      <c r="K107" s="513"/>
      <c r="L107" s="503"/>
      <c r="M107" s="503"/>
      <c r="N107" s="503"/>
      <c r="O107" s="503"/>
      <c r="P107" s="513"/>
      <c r="Q107" s="503"/>
      <c r="R107" s="503"/>
      <c r="S107" s="503"/>
      <c r="T107" s="503"/>
      <c r="U107" s="503"/>
      <c r="V107" s="503"/>
    </row>
    <row r="108" spans="2:22">
      <c r="L108" s="503"/>
      <c r="M108" s="503"/>
      <c r="N108" s="503"/>
      <c r="O108" s="503"/>
      <c r="Q108" s="503"/>
      <c r="R108" s="503"/>
      <c r="S108" s="503"/>
      <c r="T108" s="503"/>
      <c r="U108" s="503"/>
      <c r="V108" s="503"/>
    </row>
    <row r="110" spans="2:22">
      <c r="L110" s="503"/>
      <c r="M110" s="503"/>
      <c r="N110" s="503"/>
      <c r="O110" s="503"/>
      <c r="Q110" s="503"/>
      <c r="R110" s="503"/>
      <c r="S110" s="503"/>
      <c r="T110" s="503"/>
      <c r="U110" s="503"/>
      <c r="V110" s="503"/>
    </row>
    <row r="111" spans="2:22">
      <c r="L111" s="503"/>
      <c r="M111" s="503"/>
      <c r="N111" s="503"/>
      <c r="O111" s="503"/>
      <c r="Q111" s="503"/>
      <c r="R111" s="503"/>
      <c r="S111" s="503"/>
      <c r="T111" s="503"/>
      <c r="U111" s="503"/>
      <c r="V111" s="503"/>
    </row>
    <row r="112" spans="2:22">
      <c r="L112" s="503"/>
      <c r="M112" s="503"/>
      <c r="N112" s="503"/>
      <c r="O112" s="503"/>
      <c r="Q112" s="503"/>
      <c r="R112" s="503"/>
      <c r="S112" s="503"/>
      <c r="T112" s="503"/>
      <c r="U112" s="503"/>
      <c r="V112" s="503"/>
    </row>
    <row r="113" spans="2:22">
      <c r="L113" s="503"/>
      <c r="M113" s="503"/>
      <c r="N113" s="503"/>
      <c r="O113" s="503"/>
      <c r="Q113" s="503"/>
      <c r="R113" s="503"/>
      <c r="S113" s="503"/>
      <c r="T113" s="503"/>
      <c r="U113" s="503"/>
      <c r="V113" s="503"/>
    </row>
    <row r="114" spans="2:22">
      <c r="L114" s="503"/>
      <c r="M114" s="503"/>
      <c r="N114" s="503"/>
      <c r="O114" s="503"/>
      <c r="Q114" s="503"/>
      <c r="R114" s="503"/>
      <c r="S114" s="503"/>
      <c r="T114" s="503"/>
      <c r="U114" s="503"/>
      <c r="V114" s="503"/>
    </row>
    <row r="115" spans="2:22">
      <c r="L115" s="503"/>
      <c r="M115" s="503"/>
      <c r="N115" s="503"/>
      <c r="O115" s="503"/>
      <c r="Q115" s="503"/>
      <c r="R115" s="503"/>
      <c r="S115" s="503"/>
      <c r="T115" s="503"/>
      <c r="U115" s="503"/>
      <c r="V115" s="503"/>
    </row>
    <row r="116" spans="2:22">
      <c r="B116" s="503"/>
      <c r="C116" s="503"/>
      <c r="D116" s="503"/>
      <c r="E116" s="503"/>
      <c r="F116" s="503"/>
      <c r="G116" s="503"/>
      <c r="H116" s="503"/>
      <c r="I116" s="503"/>
      <c r="J116" s="503"/>
      <c r="K116" s="503"/>
      <c r="L116" s="503"/>
      <c r="M116" s="503"/>
      <c r="N116" s="503"/>
      <c r="O116" s="503"/>
      <c r="P116" s="503"/>
      <c r="Q116" s="503"/>
      <c r="R116" s="503"/>
      <c r="S116" s="503"/>
      <c r="T116" s="503"/>
      <c r="U116" s="503"/>
      <c r="V116" s="503"/>
    </row>
    <row r="117" spans="2:22">
      <c r="B117" s="503"/>
      <c r="C117" s="503"/>
      <c r="D117" s="503"/>
      <c r="E117" s="503"/>
      <c r="F117" s="503"/>
      <c r="G117" s="503"/>
      <c r="H117" s="503"/>
      <c r="I117" s="503"/>
      <c r="J117" s="503"/>
      <c r="K117" s="503"/>
      <c r="L117" s="503"/>
      <c r="M117" s="503"/>
      <c r="N117" s="503"/>
      <c r="O117" s="503"/>
      <c r="P117" s="503"/>
      <c r="Q117" s="503"/>
      <c r="R117" s="503"/>
      <c r="S117" s="503"/>
      <c r="T117" s="503"/>
      <c r="U117" s="503"/>
      <c r="V117" s="503"/>
    </row>
    <row r="118" spans="2:22">
      <c r="B118" s="503"/>
      <c r="C118" s="503"/>
      <c r="D118" s="503"/>
      <c r="E118" s="503"/>
      <c r="F118" s="503"/>
      <c r="G118" s="503"/>
      <c r="H118" s="503"/>
      <c r="I118" s="503"/>
      <c r="J118" s="503"/>
      <c r="K118" s="503"/>
      <c r="L118" s="503"/>
      <c r="M118" s="503"/>
      <c r="N118" s="503"/>
      <c r="O118" s="503"/>
      <c r="P118" s="503"/>
      <c r="Q118" s="503"/>
      <c r="R118" s="503"/>
      <c r="S118" s="503"/>
      <c r="T118" s="503"/>
      <c r="U118" s="503"/>
      <c r="V118" s="50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D4B88-96D2-498C-967B-B108D2B3F581}">
  <sheetPr>
    <tabColor rgb="FF92D050"/>
  </sheetPr>
  <dimension ref="B2:H144"/>
  <sheetViews>
    <sheetView showGridLines="0" zoomScale="80" zoomScaleNormal="80" workbookViewId="0">
      <selection activeCell="F17" sqref="F17"/>
    </sheetView>
  </sheetViews>
  <sheetFormatPr defaultRowHeight="12.75"/>
  <cols>
    <col min="2" max="2" width="3.42578125" style="572" bestFit="1" customWidth="1"/>
    <col min="3" max="3" width="49.85546875" bestFit="1" customWidth="1"/>
    <col min="4" max="4" width="22.5703125" customWidth="1"/>
    <col min="5" max="5" width="23.7109375" bestFit="1" customWidth="1"/>
    <col min="6" max="6" width="20.140625" bestFit="1" customWidth="1"/>
    <col min="7" max="7" width="22.28515625" customWidth="1"/>
  </cols>
  <sheetData>
    <row r="2" spans="2:7" ht="13.5">
      <c r="B2" s="518"/>
      <c r="C2" s="604" t="s">
        <v>415</v>
      </c>
      <c r="D2" s="604"/>
      <c r="E2" s="604"/>
      <c r="F2" s="604"/>
      <c r="G2" s="604"/>
    </row>
    <row r="3" spans="2:7" ht="13.5">
      <c r="B3" s="518"/>
      <c r="C3" s="81"/>
      <c r="D3" s="81"/>
      <c r="E3" s="81"/>
      <c r="F3" s="81"/>
      <c r="G3" s="81"/>
    </row>
    <row r="4" spans="2:7" ht="13.5">
      <c r="B4" s="579"/>
      <c r="C4" s="519" t="s">
        <v>416</v>
      </c>
      <c r="D4" s="520" t="s">
        <v>417</v>
      </c>
      <c r="E4" s="521" t="s">
        <v>418</v>
      </c>
      <c r="F4" s="521" t="s">
        <v>419</v>
      </c>
      <c r="G4" s="522" t="s">
        <v>420</v>
      </c>
    </row>
    <row r="5" spans="2:7" ht="13.5">
      <c r="B5" s="543">
        <v>1</v>
      </c>
      <c r="C5" s="523" t="s">
        <v>421</v>
      </c>
      <c r="D5" s="524" t="s">
        <v>422</v>
      </c>
      <c r="E5" s="525">
        <v>587</v>
      </c>
      <c r="F5" s="525" t="s">
        <v>335</v>
      </c>
      <c r="G5" s="526">
        <v>43132</v>
      </c>
    </row>
    <row r="6" spans="2:7" ht="13.5">
      <c r="B6" s="543">
        <v>2</v>
      </c>
      <c r="C6" s="527" t="s">
        <v>423</v>
      </c>
      <c r="D6" s="528" t="s">
        <v>422</v>
      </c>
      <c r="E6" s="529">
        <v>681</v>
      </c>
      <c r="F6" s="530" t="s">
        <v>335</v>
      </c>
      <c r="G6" s="531">
        <v>43009</v>
      </c>
    </row>
    <row r="7" spans="2:7" ht="13.5">
      <c r="B7" s="543">
        <v>3</v>
      </c>
      <c r="C7" s="523" t="s">
        <v>424</v>
      </c>
      <c r="D7" s="524" t="s">
        <v>425</v>
      </c>
      <c r="E7" s="525">
        <v>380</v>
      </c>
      <c r="F7" s="525" t="s">
        <v>335</v>
      </c>
      <c r="G7" s="526">
        <v>42979</v>
      </c>
    </row>
    <row r="8" spans="2:7" ht="13.5">
      <c r="B8" s="543">
        <v>4</v>
      </c>
      <c r="C8" s="532" t="s">
        <v>426</v>
      </c>
      <c r="D8" s="533" t="s">
        <v>427</v>
      </c>
      <c r="E8" s="530">
        <v>1987.85</v>
      </c>
      <c r="F8" s="530" t="s">
        <v>335</v>
      </c>
      <c r="G8" s="534">
        <v>42917</v>
      </c>
    </row>
    <row r="9" spans="2:7" ht="13.5">
      <c r="B9" s="543">
        <v>5</v>
      </c>
      <c r="C9" s="523" t="s">
        <v>428</v>
      </c>
      <c r="D9" s="524" t="s">
        <v>427</v>
      </c>
      <c r="E9" s="525">
        <v>1214.3699999999999</v>
      </c>
      <c r="F9" s="525" t="s">
        <v>335</v>
      </c>
      <c r="G9" s="526">
        <v>42887</v>
      </c>
    </row>
    <row r="10" spans="2:7" ht="13.5">
      <c r="B10" s="543">
        <v>6</v>
      </c>
      <c r="C10" s="532" t="s">
        <v>429</v>
      </c>
      <c r="D10" s="533" t="s">
        <v>425</v>
      </c>
      <c r="E10" s="530">
        <v>183.44</v>
      </c>
      <c r="F10" s="530" t="s">
        <v>335</v>
      </c>
      <c r="G10" s="534">
        <v>42887</v>
      </c>
    </row>
    <row r="11" spans="2:7" ht="13.5">
      <c r="B11" s="543">
        <v>7</v>
      </c>
      <c r="C11" s="523" t="s">
        <v>430</v>
      </c>
      <c r="D11" s="524" t="s">
        <v>425</v>
      </c>
      <c r="E11" s="525">
        <v>410.85</v>
      </c>
      <c r="F11" s="525" t="s">
        <v>335</v>
      </c>
      <c r="G11" s="526">
        <v>42856</v>
      </c>
    </row>
    <row r="12" spans="2:7" ht="13.5">
      <c r="B12" s="543">
        <v>8</v>
      </c>
      <c r="C12" s="532" t="s">
        <v>431</v>
      </c>
      <c r="D12" s="533" t="s">
        <v>425</v>
      </c>
      <c r="E12" s="530">
        <v>232.93</v>
      </c>
      <c r="F12" s="530" t="s">
        <v>335</v>
      </c>
      <c r="G12" s="534">
        <v>42826</v>
      </c>
    </row>
    <row r="13" spans="2:7" ht="13.5">
      <c r="B13" s="543">
        <v>9</v>
      </c>
      <c r="C13" s="523" t="s">
        <v>432</v>
      </c>
      <c r="D13" s="524" t="s">
        <v>425</v>
      </c>
      <c r="E13" s="525">
        <v>206</v>
      </c>
      <c r="F13" s="525" t="s">
        <v>335</v>
      </c>
      <c r="G13" s="526">
        <v>42795</v>
      </c>
    </row>
    <row r="14" spans="2:7" ht="13.5">
      <c r="B14" s="543">
        <v>10</v>
      </c>
      <c r="C14" s="532" t="s">
        <v>433</v>
      </c>
      <c r="D14" s="533" t="s">
        <v>425</v>
      </c>
      <c r="E14" s="530">
        <v>234.51</v>
      </c>
      <c r="F14" s="530" t="s">
        <v>335</v>
      </c>
      <c r="G14" s="534">
        <v>42736</v>
      </c>
    </row>
    <row r="15" spans="2:7" ht="13.5">
      <c r="B15" s="543">
        <v>11</v>
      </c>
      <c r="C15" s="523" t="s">
        <v>434</v>
      </c>
      <c r="D15" s="524" t="s">
        <v>425</v>
      </c>
      <c r="E15" s="525">
        <v>126</v>
      </c>
      <c r="F15" s="525" t="s">
        <v>335</v>
      </c>
      <c r="G15" s="526">
        <v>42705</v>
      </c>
    </row>
    <row r="16" spans="2:7" ht="13.5">
      <c r="B16" s="579"/>
      <c r="C16" s="519" t="s">
        <v>435</v>
      </c>
      <c r="D16" s="520" t="s">
        <v>417</v>
      </c>
      <c r="E16" s="521" t="s">
        <v>418</v>
      </c>
      <c r="F16" s="521" t="s">
        <v>419</v>
      </c>
      <c r="G16" s="522" t="s">
        <v>420</v>
      </c>
    </row>
    <row r="17" spans="2:7" ht="13.5">
      <c r="B17" s="543">
        <v>1</v>
      </c>
      <c r="C17" s="535" t="s">
        <v>437</v>
      </c>
      <c r="D17" s="536" t="s">
        <v>436</v>
      </c>
      <c r="E17" s="537">
        <v>128</v>
      </c>
      <c r="F17" s="537" t="s">
        <v>339</v>
      </c>
      <c r="G17" s="538">
        <v>43070</v>
      </c>
    </row>
    <row r="18" spans="2:7" ht="13.5">
      <c r="B18" s="543">
        <v>2</v>
      </c>
      <c r="C18" s="539" t="s">
        <v>438</v>
      </c>
      <c r="D18" s="540" t="s">
        <v>436</v>
      </c>
      <c r="E18" s="541">
        <v>170.52</v>
      </c>
      <c r="F18" s="541" t="s">
        <v>339</v>
      </c>
      <c r="G18" s="542">
        <v>42856</v>
      </c>
    </row>
    <row r="19" spans="2:7" ht="13.5">
      <c r="B19" s="543">
        <v>3</v>
      </c>
      <c r="C19" s="535" t="s">
        <v>439</v>
      </c>
      <c r="D19" s="536" t="s">
        <v>436</v>
      </c>
      <c r="E19" s="537">
        <v>113.17</v>
      </c>
      <c r="F19" s="537" t="s">
        <v>340</v>
      </c>
      <c r="G19" s="538">
        <v>42856</v>
      </c>
    </row>
    <row r="20" spans="2:7" ht="13.5">
      <c r="B20" s="543">
        <v>4</v>
      </c>
      <c r="C20" s="539" t="s">
        <v>440</v>
      </c>
      <c r="D20" s="540" t="s">
        <v>436</v>
      </c>
      <c r="E20" s="541">
        <v>47</v>
      </c>
      <c r="F20" s="541" t="s">
        <v>339</v>
      </c>
      <c r="G20" s="542">
        <v>42767</v>
      </c>
    </row>
    <row r="21" spans="2:7" ht="13.5">
      <c r="B21" s="543">
        <v>5</v>
      </c>
      <c r="C21" s="535" t="s">
        <v>441</v>
      </c>
      <c r="D21" s="536" t="s">
        <v>436</v>
      </c>
      <c r="E21" s="537">
        <v>81</v>
      </c>
      <c r="F21" s="537" t="s">
        <v>339</v>
      </c>
      <c r="G21" s="538">
        <v>42767</v>
      </c>
    </row>
    <row r="22" spans="2:7" ht="13.5">
      <c r="B22" s="543">
        <v>6</v>
      </c>
      <c r="C22" s="539" t="s">
        <v>442</v>
      </c>
      <c r="D22" s="540" t="s">
        <v>436</v>
      </c>
      <c r="E22" s="541">
        <v>29</v>
      </c>
      <c r="F22" s="541" t="s">
        <v>339</v>
      </c>
      <c r="G22" s="542">
        <v>42767</v>
      </c>
    </row>
    <row r="23" spans="2:7" ht="13.5">
      <c r="B23" s="543">
        <v>7</v>
      </c>
      <c r="C23" s="535" t="s">
        <v>443</v>
      </c>
      <c r="D23" s="536" t="s">
        <v>436</v>
      </c>
      <c r="E23" s="537">
        <v>134</v>
      </c>
      <c r="F23" s="537" t="s">
        <v>339</v>
      </c>
      <c r="G23" s="538">
        <v>42705</v>
      </c>
    </row>
    <row r="24" spans="2:7" ht="13.5">
      <c r="B24" s="543">
        <v>8</v>
      </c>
      <c r="C24" s="539" t="s">
        <v>444</v>
      </c>
      <c r="D24" s="540" t="s">
        <v>436</v>
      </c>
      <c r="E24" s="541">
        <v>79</v>
      </c>
      <c r="F24" s="541" t="s">
        <v>339</v>
      </c>
      <c r="G24" s="542">
        <v>42644</v>
      </c>
    </row>
    <row r="25" spans="2:7" ht="13.5">
      <c r="B25" s="579"/>
      <c r="C25" s="519" t="s">
        <v>445</v>
      </c>
      <c r="D25" s="520" t="s">
        <v>417</v>
      </c>
      <c r="E25" s="521" t="s">
        <v>418</v>
      </c>
      <c r="F25" s="521" t="s">
        <v>419</v>
      </c>
      <c r="G25" s="522" t="s">
        <v>420</v>
      </c>
    </row>
    <row r="26" spans="2:7" ht="13.5">
      <c r="B26" s="543">
        <v>1</v>
      </c>
      <c r="C26" s="535" t="s">
        <v>505</v>
      </c>
      <c r="D26" s="536" t="s">
        <v>427</v>
      </c>
      <c r="E26" s="537">
        <v>679.81</v>
      </c>
      <c r="F26" s="537" t="s">
        <v>335</v>
      </c>
      <c r="G26" s="538">
        <v>43739</v>
      </c>
    </row>
    <row r="27" spans="2:7" ht="13.5">
      <c r="B27" s="543">
        <v>2</v>
      </c>
      <c r="C27" s="544" t="s">
        <v>446</v>
      </c>
      <c r="D27" s="548" t="s">
        <v>425</v>
      </c>
      <c r="E27" s="545">
        <v>299.45999999999998</v>
      </c>
      <c r="F27" s="545" t="s">
        <v>447</v>
      </c>
      <c r="G27" s="546">
        <v>43435</v>
      </c>
    </row>
    <row r="28" spans="2:7" ht="13.5">
      <c r="B28" s="543">
        <v>3</v>
      </c>
      <c r="C28" s="523" t="s">
        <v>448</v>
      </c>
      <c r="D28" s="524" t="s">
        <v>425</v>
      </c>
      <c r="E28" s="547">
        <v>196.02</v>
      </c>
      <c r="F28" s="547" t="s">
        <v>447</v>
      </c>
      <c r="G28" s="526">
        <v>43435</v>
      </c>
    </row>
    <row r="29" spans="2:7" ht="13.5">
      <c r="B29" s="543">
        <v>4</v>
      </c>
      <c r="C29" s="544" t="s">
        <v>449</v>
      </c>
      <c r="D29" s="548" t="s">
        <v>425</v>
      </c>
      <c r="E29" s="545">
        <v>199.31</v>
      </c>
      <c r="F29" s="545" t="s">
        <v>447</v>
      </c>
      <c r="G29" s="546">
        <v>43435</v>
      </c>
    </row>
    <row r="30" spans="2:7" ht="13.5">
      <c r="B30" s="543">
        <v>5</v>
      </c>
      <c r="C30" s="523" t="s">
        <v>450</v>
      </c>
      <c r="D30" s="524" t="s">
        <v>425</v>
      </c>
      <c r="E30" s="547">
        <v>516.83000000000004</v>
      </c>
      <c r="F30" s="547" t="s">
        <v>447</v>
      </c>
      <c r="G30" s="526">
        <v>43344</v>
      </c>
    </row>
    <row r="31" spans="2:7" ht="13.5">
      <c r="B31" s="543">
        <v>6</v>
      </c>
      <c r="C31" s="544" t="s">
        <v>451</v>
      </c>
      <c r="D31" s="548" t="s">
        <v>425</v>
      </c>
      <c r="E31" s="545">
        <v>230.76</v>
      </c>
      <c r="F31" s="545" t="s">
        <v>447</v>
      </c>
      <c r="G31" s="546">
        <v>43313</v>
      </c>
    </row>
    <row r="32" spans="2:7" ht="13.5">
      <c r="B32" s="543">
        <v>7</v>
      </c>
      <c r="C32" s="523" t="s">
        <v>452</v>
      </c>
      <c r="D32" s="524" t="s">
        <v>427</v>
      </c>
      <c r="E32" s="547">
        <v>1483.11</v>
      </c>
      <c r="F32" s="547" t="s">
        <v>447</v>
      </c>
      <c r="G32" s="526">
        <v>43313</v>
      </c>
    </row>
    <row r="33" spans="2:7" ht="13.5">
      <c r="B33" s="543">
        <v>8</v>
      </c>
      <c r="C33" s="544" t="s">
        <v>453</v>
      </c>
      <c r="D33" s="548" t="s">
        <v>425</v>
      </c>
      <c r="E33" s="545">
        <v>234.45</v>
      </c>
      <c r="F33" s="545" t="s">
        <v>447</v>
      </c>
      <c r="G33" s="546">
        <v>43282</v>
      </c>
    </row>
    <row r="34" spans="2:7" ht="13.5">
      <c r="B34" s="543">
        <v>9</v>
      </c>
      <c r="C34" s="523" t="s">
        <v>454</v>
      </c>
      <c r="D34" s="524" t="s">
        <v>425</v>
      </c>
      <c r="E34" s="547">
        <v>347.66</v>
      </c>
      <c r="F34" s="547" t="s">
        <v>447</v>
      </c>
      <c r="G34" s="526">
        <v>43282</v>
      </c>
    </row>
    <row r="35" spans="2:7" ht="13.5">
      <c r="B35" s="543">
        <v>10</v>
      </c>
      <c r="C35" s="544" t="s">
        <v>455</v>
      </c>
      <c r="D35" s="548" t="s">
        <v>425</v>
      </c>
      <c r="E35" s="545">
        <v>230.27</v>
      </c>
      <c r="F35" s="545" t="s">
        <v>447</v>
      </c>
      <c r="G35" s="546">
        <v>43282</v>
      </c>
    </row>
    <row r="36" spans="2:7" ht="13.5">
      <c r="B36" s="543">
        <v>11</v>
      </c>
      <c r="C36" s="523" t="s">
        <v>456</v>
      </c>
      <c r="D36" s="524" t="s">
        <v>422</v>
      </c>
      <c r="E36" s="547">
        <v>359.09</v>
      </c>
      <c r="F36" s="547" t="s">
        <v>447</v>
      </c>
      <c r="G36" s="526">
        <v>43252</v>
      </c>
    </row>
    <row r="37" spans="2:7" ht="13.5">
      <c r="B37" s="543">
        <v>12</v>
      </c>
      <c r="C37" s="544" t="s">
        <v>457</v>
      </c>
      <c r="D37" s="548" t="s">
        <v>425</v>
      </c>
      <c r="E37" s="545">
        <v>238.73</v>
      </c>
      <c r="F37" s="545" t="s">
        <v>447</v>
      </c>
      <c r="G37" s="546">
        <v>43221</v>
      </c>
    </row>
    <row r="38" spans="2:7" ht="13.5">
      <c r="B38" s="543">
        <v>13</v>
      </c>
      <c r="C38" s="523" t="s">
        <v>458</v>
      </c>
      <c r="D38" s="524" t="s">
        <v>427</v>
      </c>
      <c r="E38" s="547">
        <v>831.52</v>
      </c>
      <c r="F38" s="547" t="s">
        <v>447</v>
      </c>
      <c r="G38" s="526">
        <v>43191</v>
      </c>
    </row>
    <row r="39" spans="2:7" ht="13.5">
      <c r="B39" s="543">
        <v>14</v>
      </c>
      <c r="C39" s="539" t="s">
        <v>459</v>
      </c>
      <c r="D39" s="540" t="s">
        <v>422</v>
      </c>
      <c r="E39" s="541">
        <v>421</v>
      </c>
      <c r="F39" s="541" t="s">
        <v>447</v>
      </c>
      <c r="G39" s="542">
        <v>43070</v>
      </c>
    </row>
    <row r="40" spans="2:7" ht="13.5">
      <c r="B40" s="543">
        <v>15</v>
      </c>
      <c r="C40" s="535" t="s">
        <v>460</v>
      </c>
      <c r="D40" s="536" t="s">
        <v>422</v>
      </c>
      <c r="E40" s="537">
        <v>544</v>
      </c>
      <c r="F40" s="537" t="s">
        <v>447</v>
      </c>
      <c r="G40" s="538">
        <v>43040</v>
      </c>
    </row>
    <row r="41" spans="2:7" ht="13.5">
      <c r="B41" s="543">
        <v>16</v>
      </c>
      <c r="C41" s="539" t="s">
        <v>461</v>
      </c>
      <c r="D41" s="540" t="s">
        <v>422</v>
      </c>
      <c r="E41" s="541">
        <v>673</v>
      </c>
      <c r="F41" s="541" t="s">
        <v>447</v>
      </c>
      <c r="G41" s="542">
        <v>43009</v>
      </c>
    </row>
    <row r="42" spans="2:7" ht="13.5">
      <c r="B42" s="543">
        <v>17</v>
      </c>
      <c r="C42" s="535" t="s">
        <v>462</v>
      </c>
      <c r="D42" s="536" t="s">
        <v>422</v>
      </c>
      <c r="E42" s="537">
        <v>437.1</v>
      </c>
      <c r="F42" s="537" t="s">
        <v>447</v>
      </c>
      <c r="G42" s="538">
        <v>42917</v>
      </c>
    </row>
    <row r="43" spans="2:7" ht="13.5">
      <c r="B43" s="543">
        <v>18</v>
      </c>
      <c r="C43" s="539" t="s">
        <v>463</v>
      </c>
      <c r="D43" s="540" t="s">
        <v>425</v>
      </c>
      <c r="E43" s="541">
        <v>392</v>
      </c>
      <c r="F43" s="541" t="s">
        <v>447</v>
      </c>
      <c r="G43" s="542">
        <v>42917</v>
      </c>
    </row>
    <row r="44" spans="2:7" ht="13.5">
      <c r="B44" s="543">
        <v>19</v>
      </c>
      <c r="C44" s="535" t="s">
        <v>464</v>
      </c>
      <c r="D44" s="536" t="s">
        <v>425</v>
      </c>
      <c r="E44" s="537">
        <v>206.84</v>
      </c>
      <c r="F44" s="537" t="s">
        <v>447</v>
      </c>
      <c r="G44" s="538">
        <v>42856</v>
      </c>
    </row>
    <row r="45" spans="2:7" ht="13.5">
      <c r="B45" s="579"/>
      <c r="C45" s="519" t="s">
        <v>465</v>
      </c>
      <c r="D45" s="520" t="s">
        <v>417</v>
      </c>
      <c r="E45" s="521" t="s">
        <v>418</v>
      </c>
      <c r="F45" s="521" t="s">
        <v>419</v>
      </c>
      <c r="G45" s="522" t="s">
        <v>420</v>
      </c>
    </row>
    <row r="46" spans="2:7" ht="13.5">
      <c r="B46" s="543">
        <v>1</v>
      </c>
      <c r="C46" s="523" t="s">
        <v>466</v>
      </c>
      <c r="D46" s="536" t="s">
        <v>425</v>
      </c>
      <c r="E46" s="549">
        <v>276.20999999999998</v>
      </c>
      <c r="F46" s="549" t="s">
        <v>467</v>
      </c>
      <c r="G46" s="526">
        <v>43435</v>
      </c>
    </row>
    <row r="47" spans="2:7" ht="13.5">
      <c r="B47" s="543">
        <v>2</v>
      </c>
      <c r="C47" s="527" t="s">
        <v>468</v>
      </c>
      <c r="D47" s="540" t="s">
        <v>427</v>
      </c>
      <c r="E47" s="550">
        <v>1009.14</v>
      </c>
      <c r="F47" s="551" t="s">
        <v>467</v>
      </c>
      <c r="G47" s="534">
        <v>43405</v>
      </c>
    </row>
    <row r="48" spans="2:7" ht="13.5">
      <c r="B48" s="543">
        <v>3</v>
      </c>
      <c r="C48" s="523" t="s">
        <v>469</v>
      </c>
      <c r="D48" s="536" t="s">
        <v>425</v>
      </c>
      <c r="E48" s="549">
        <v>559.14</v>
      </c>
      <c r="F48" s="549" t="s">
        <v>467</v>
      </c>
      <c r="G48" s="526">
        <v>43405</v>
      </c>
    </row>
    <row r="49" spans="2:7" ht="13.5">
      <c r="B49" s="543">
        <v>4</v>
      </c>
      <c r="C49" s="527" t="s">
        <v>470</v>
      </c>
      <c r="D49" s="540" t="s">
        <v>422</v>
      </c>
      <c r="E49" s="550">
        <v>318.39</v>
      </c>
      <c r="F49" s="551" t="s">
        <v>467</v>
      </c>
      <c r="G49" s="534">
        <v>43405</v>
      </c>
    </row>
    <row r="50" spans="2:7" ht="13.5">
      <c r="B50" s="543">
        <v>5</v>
      </c>
      <c r="C50" s="523" t="s">
        <v>471</v>
      </c>
      <c r="D50" s="536" t="s">
        <v>422</v>
      </c>
      <c r="E50" s="549">
        <v>362.76</v>
      </c>
      <c r="F50" s="549" t="s">
        <v>467</v>
      </c>
      <c r="G50" s="526">
        <v>43405</v>
      </c>
    </row>
    <row r="51" spans="2:7" ht="13.5">
      <c r="B51" s="543">
        <v>6</v>
      </c>
      <c r="C51" s="527" t="s">
        <v>472</v>
      </c>
      <c r="D51" s="540" t="s">
        <v>422</v>
      </c>
      <c r="E51" s="550">
        <v>477.72</v>
      </c>
      <c r="F51" s="551" t="s">
        <v>467</v>
      </c>
      <c r="G51" s="534">
        <v>43405</v>
      </c>
    </row>
    <row r="52" spans="2:7" ht="13.5">
      <c r="B52" s="543">
        <v>7</v>
      </c>
      <c r="C52" s="523" t="s">
        <v>473</v>
      </c>
      <c r="D52" s="536" t="s">
        <v>425</v>
      </c>
      <c r="E52" s="549">
        <v>239</v>
      </c>
      <c r="F52" s="549" t="s">
        <v>467</v>
      </c>
      <c r="G52" s="526">
        <v>43070</v>
      </c>
    </row>
    <row r="53" spans="2:7" ht="13.5">
      <c r="B53" s="543">
        <v>8</v>
      </c>
      <c r="C53" s="527" t="s">
        <v>474</v>
      </c>
      <c r="D53" s="540" t="s">
        <v>425</v>
      </c>
      <c r="E53" s="551">
        <v>145</v>
      </c>
      <c r="F53" s="551" t="s">
        <v>467</v>
      </c>
      <c r="G53" s="534">
        <v>43070</v>
      </c>
    </row>
    <row r="54" spans="2:7" ht="13.5">
      <c r="B54" s="543">
        <v>9</v>
      </c>
      <c r="C54" s="523" t="s">
        <v>475</v>
      </c>
      <c r="D54" s="536" t="s">
        <v>425</v>
      </c>
      <c r="E54" s="549">
        <v>131</v>
      </c>
      <c r="F54" s="549" t="s">
        <v>467</v>
      </c>
      <c r="G54" s="526">
        <v>43070</v>
      </c>
    </row>
    <row r="55" spans="2:7" ht="13.5">
      <c r="B55" s="543">
        <v>10</v>
      </c>
      <c r="C55" s="527" t="s">
        <v>476</v>
      </c>
      <c r="D55" s="540" t="s">
        <v>425</v>
      </c>
      <c r="E55" s="551">
        <v>134</v>
      </c>
      <c r="F55" s="551" t="s">
        <v>467</v>
      </c>
      <c r="G55" s="534">
        <v>43070</v>
      </c>
    </row>
    <row r="56" spans="2:7" ht="13.5">
      <c r="B56" s="543">
        <v>11</v>
      </c>
      <c r="C56" s="523" t="s">
        <v>477</v>
      </c>
      <c r="D56" s="536" t="s">
        <v>425</v>
      </c>
      <c r="E56" s="549">
        <v>129</v>
      </c>
      <c r="F56" s="549" t="s">
        <v>467</v>
      </c>
      <c r="G56" s="526">
        <v>43040</v>
      </c>
    </row>
    <row r="57" spans="2:7" ht="13.5">
      <c r="B57" s="543">
        <v>12</v>
      </c>
      <c r="C57" s="527" t="s">
        <v>478</v>
      </c>
      <c r="D57" s="540" t="s">
        <v>425</v>
      </c>
      <c r="E57" s="551">
        <v>148</v>
      </c>
      <c r="F57" s="551" t="s">
        <v>467</v>
      </c>
      <c r="G57" s="534">
        <v>43009</v>
      </c>
    </row>
    <row r="58" spans="2:7" ht="13.5">
      <c r="B58" s="543">
        <v>13</v>
      </c>
      <c r="C58" s="523" t="s">
        <v>479</v>
      </c>
      <c r="D58" s="536" t="s">
        <v>425</v>
      </c>
      <c r="E58" s="549">
        <v>281</v>
      </c>
      <c r="F58" s="549" t="s">
        <v>467</v>
      </c>
      <c r="G58" s="526">
        <v>42979</v>
      </c>
    </row>
    <row r="59" spans="2:7" ht="13.5">
      <c r="B59" s="579"/>
      <c r="C59" s="519" t="s">
        <v>480</v>
      </c>
      <c r="D59" s="520" t="s">
        <v>417</v>
      </c>
      <c r="E59" s="521" t="s">
        <v>418</v>
      </c>
      <c r="F59" s="521" t="s">
        <v>419</v>
      </c>
      <c r="G59" s="522" t="s">
        <v>420</v>
      </c>
    </row>
    <row r="60" spans="2:7" ht="13.5">
      <c r="B60" s="543">
        <v>1</v>
      </c>
      <c r="C60" s="535" t="s">
        <v>481</v>
      </c>
      <c r="D60" s="536" t="s">
        <v>425</v>
      </c>
      <c r="E60" s="537">
        <v>58</v>
      </c>
      <c r="F60" s="537" t="s">
        <v>482</v>
      </c>
      <c r="G60" s="538">
        <v>42948</v>
      </c>
    </row>
    <row r="61" spans="2:7" ht="13.5">
      <c r="B61" s="543">
        <v>2</v>
      </c>
      <c r="C61" s="539" t="s">
        <v>483</v>
      </c>
      <c r="D61" s="540" t="s">
        <v>425</v>
      </c>
      <c r="E61" s="541">
        <v>119</v>
      </c>
      <c r="F61" s="541" t="s">
        <v>482</v>
      </c>
      <c r="G61" s="542">
        <v>42948</v>
      </c>
    </row>
    <row r="62" spans="2:7" ht="13.5">
      <c r="B62" s="579"/>
      <c r="C62" s="519" t="s">
        <v>484</v>
      </c>
      <c r="D62" s="520" t="s">
        <v>417</v>
      </c>
      <c r="E62" s="521" t="s">
        <v>418</v>
      </c>
      <c r="F62" s="521" t="s">
        <v>419</v>
      </c>
      <c r="G62" s="522" t="s">
        <v>420</v>
      </c>
    </row>
    <row r="63" spans="2:7" ht="13.5">
      <c r="B63" s="543">
        <v>1</v>
      </c>
      <c r="C63" s="552" t="s">
        <v>485</v>
      </c>
      <c r="D63" s="553" t="s">
        <v>436</v>
      </c>
      <c r="E63" s="554">
        <v>150.87</v>
      </c>
      <c r="F63" s="554" t="s">
        <v>486</v>
      </c>
      <c r="G63" s="555">
        <v>43221</v>
      </c>
    </row>
    <row r="64" spans="2:7" ht="6.75" customHeight="1">
      <c r="B64" s="543"/>
      <c r="C64" s="580"/>
      <c r="D64" s="581"/>
      <c r="E64" s="582"/>
      <c r="F64" s="582"/>
      <c r="G64" s="583"/>
    </row>
    <row r="65" spans="2:8" ht="13.5">
      <c r="B65" s="543"/>
      <c r="C65" s="556" t="s">
        <v>506</v>
      </c>
      <c r="D65" s="557"/>
      <c r="E65" s="584" t="s">
        <v>507</v>
      </c>
      <c r="F65" s="557"/>
      <c r="G65" s="559"/>
    </row>
    <row r="66" spans="2:8">
      <c r="B66" s="560"/>
      <c r="C66" s="81"/>
      <c r="D66" s="81"/>
      <c r="E66" s="82"/>
      <c r="F66" s="81"/>
      <c r="G66" s="81"/>
    </row>
    <row r="67" spans="2:8">
      <c r="B67" s="560"/>
      <c r="C67" s="604" t="s">
        <v>415</v>
      </c>
      <c r="D67" s="604"/>
      <c r="E67" s="604"/>
      <c r="F67" s="604"/>
      <c r="G67" s="604"/>
      <c r="H67" s="604"/>
    </row>
    <row r="68" spans="2:8">
      <c r="B68" s="560"/>
      <c r="C68" s="81"/>
      <c r="D68" s="81"/>
      <c r="E68" s="82"/>
      <c r="F68" s="81"/>
      <c r="G68" s="81"/>
    </row>
    <row r="69" spans="2:8" ht="13.5">
      <c r="B69" s="585"/>
      <c r="C69" s="519" t="s">
        <v>508</v>
      </c>
      <c r="D69" s="519" t="s">
        <v>487</v>
      </c>
      <c r="E69" s="520" t="s">
        <v>417</v>
      </c>
      <c r="F69" s="521" t="s">
        <v>418</v>
      </c>
      <c r="G69" s="521" t="s">
        <v>419</v>
      </c>
      <c r="H69" s="522" t="s">
        <v>420</v>
      </c>
    </row>
    <row r="70" spans="2:8" ht="13.5">
      <c r="B70" s="586">
        <v>1</v>
      </c>
      <c r="C70" s="561" t="s">
        <v>509</v>
      </c>
      <c r="D70" s="561" t="s">
        <v>509</v>
      </c>
      <c r="E70" s="562" t="s">
        <v>488</v>
      </c>
      <c r="F70" s="562">
        <v>1212.8599999999997</v>
      </c>
      <c r="G70" s="562" t="s">
        <v>489</v>
      </c>
      <c r="H70" s="563" t="s">
        <v>488</v>
      </c>
    </row>
    <row r="71" spans="2:8" ht="13.5">
      <c r="B71" s="586">
        <v>2</v>
      </c>
      <c r="C71" s="532" t="s">
        <v>510</v>
      </c>
      <c r="D71" s="532" t="s">
        <v>511</v>
      </c>
      <c r="E71" s="564" t="s">
        <v>488</v>
      </c>
      <c r="F71" s="564">
        <v>1696.85</v>
      </c>
      <c r="G71" s="564" t="s">
        <v>408</v>
      </c>
      <c r="H71" s="565" t="s">
        <v>488</v>
      </c>
    </row>
    <row r="72" spans="2:8" ht="13.5">
      <c r="B72" s="586">
        <v>3</v>
      </c>
      <c r="C72" s="523" t="s">
        <v>510</v>
      </c>
      <c r="D72" s="523" t="s">
        <v>512</v>
      </c>
      <c r="E72" s="566" t="s">
        <v>488</v>
      </c>
      <c r="F72" s="566">
        <v>453.28</v>
      </c>
      <c r="G72" s="566" t="s">
        <v>408</v>
      </c>
      <c r="H72" s="567" t="s">
        <v>488</v>
      </c>
    </row>
    <row r="73" spans="2:8" ht="13.5">
      <c r="B73" s="586">
        <v>4</v>
      </c>
      <c r="C73" s="532" t="s">
        <v>510</v>
      </c>
      <c r="D73" s="532" t="s">
        <v>548</v>
      </c>
      <c r="E73" s="564" t="s">
        <v>488</v>
      </c>
      <c r="F73" s="564">
        <v>1193.44</v>
      </c>
      <c r="G73" s="564" t="s">
        <v>408</v>
      </c>
      <c r="H73" s="565" t="s">
        <v>488</v>
      </c>
    </row>
    <row r="74" spans="2:8" ht="13.5">
      <c r="B74" s="586">
        <v>5</v>
      </c>
      <c r="C74" s="587" t="s">
        <v>510</v>
      </c>
      <c r="D74" s="568" t="s">
        <v>513</v>
      </c>
      <c r="E74" s="569" t="s">
        <v>488</v>
      </c>
      <c r="F74" s="569">
        <v>97.54</v>
      </c>
      <c r="G74" s="569" t="s">
        <v>408</v>
      </c>
      <c r="H74" s="570" t="s">
        <v>488</v>
      </c>
    </row>
    <row r="75" spans="2:8" ht="13.5">
      <c r="B75" s="586">
        <v>6</v>
      </c>
      <c r="C75" s="532" t="s">
        <v>514</v>
      </c>
      <c r="D75" s="532" t="s">
        <v>515</v>
      </c>
      <c r="E75" s="564" t="s">
        <v>488</v>
      </c>
      <c r="F75" s="564">
        <v>217.26</v>
      </c>
      <c r="G75" s="564" t="s">
        <v>336</v>
      </c>
      <c r="H75" s="565" t="s">
        <v>488</v>
      </c>
    </row>
    <row r="76" spans="2:8" ht="13.5">
      <c r="B76" s="586">
        <v>7</v>
      </c>
      <c r="C76" s="523" t="s">
        <v>514</v>
      </c>
      <c r="D76" s="523" t="s">
        <v>516</v>
      </c>
      <c r="E76" s="566" t="s">
        <v>488</v>
      </c>
      <c r="F76" s="566">
        <v>287.29000000000002</v>
      </c>
      <c r="G76" s="566" t="s">
        <v>336</v>
      </c>
      <c r="H76" s="567" t="s">
        <v>488</v>
      </c>
    </row>
    <row r="77" spans="2:8" ht="13.5">
      <c r="B77" s="586">
        <v>8</v>
      </c>
      <c r="C77" s="532" t="s">
        <v>514</v>
      </c>
      <c r="D77" s="532" t="s">
        <v>517</v>
      </c>
      <c r="E77" s="564" t="s">
        <v>488</v>
      </c>
      <c r="F77" s="564">
        <v>255.77999999999997</v>
      </c>
      <c r="G77" s="564" t="s">
        <v>336</v>
      </c>
      <c r="H77" s="565" t="s">
        <v>488</v>
      </c>
    </row>
    <row r="78" spans="2:8" ht="13.5">
      <c r="B78" s="586">
        <v>9</v>
      </c>
      <c r="C78" s="523" t="s">
        <v>514</v>
      </c>
      <c r="D78" s="523" t="s">
        <v>518</v>
      </c>
      <c r="E78" s="566" t="s">
        <v>488</v>
      </c>
      <c r="F78" s="566">
        <v>107.2</v>
      </c>
      <c r="G78" s="566" t="s">
        <v>336</v>
      </c>
      <c r="H78" s="567" t="s">
        <v>488</v>
      </c>
    </row>
    <row r="79" spans="2:8" ht="13.5">
      <c r="B79" s="586">
        <v>10</v>
      </c>
      <c r="C79" s="532" t="s">
        <v>514</v>
      </c>
      <c r="D79" s="532" t="s">
        <v>519</v>
      </c>
      <c r="E79" s="564" t="s">
        <v>488</v>
      </c>
      <c r="F79" s="564">
        <v>151</v>
      </c>
      <c r="G79" s="564" t="s">
        <v>336</v>
      </c>
      <c r="H79" s="565" t="s">
        <v>488</v>
      </c>
    </row>
    <row r="80" spans="2:8" ht="13.5">
      <c r="B80" s="586">
        <v>11</v>
      </c>
      <c r="C80" s="523" t="s">
        <v>514</v>
      </c>
      <c r="D80" s="523" t="s">
        <v>520</v>
      </c>
      <c r="E80" s="566" t="s">
        <v>488</v>
      </c>
      <c r="F80" s="566">
        <v>201.8</v>
      </c>
      <c r="G80" s="566" t="s">
        <v>336</v>
      </c>
      <c r="H80" s="567" t="s">
        <v>488</v>
      </c>
    </row>
    <row r="81" spans="2:8" ht="13.5">
      <c r="B81" s="586">
        <v>12</v>
      </c>
      <c r="C81" s="532" t="s">
        <v>514</v>
      </c>
      <c r="D81" s="532" t="s">
        <v>521</v>
      </c>
      <c r="E81" s="564" t="s">
        <v>488</v>
      </c>
      <c r="F81" s="564">
        <v>442.04</v>
      </c>
      <c r="G81" s="564" t="s">
        <v>336</v>
      </c>
      <c r="H81" s="565" t="s">
        <v>488</v>
      </c>
    </row>
    <row r="82" spans="2:8" ht="13.5">
      <c r="B82" s="586">
        <v>13</v>
      </c>
      <c r="C82" s="523" t="s">
        <v>514</v>
      </c>
      <c r="D82" s="523" t="s">
        <v>522</v>
      </c>
      <c r="E82" s="566" t="s">
        <v>488</v>
      </c>
      <c r="F82" s="566">
        <v>307.73</v>
      </c>
      <c r="G82" s="566" t="s">
        <v>336</v>
      </c>
      <c r="H82" s="567" t="s">
        <v>488</v>
      </c>
    </row>
    <row r="83" spans="2:8" ht="13.5">
      <c r="B83" s="586">
        <v>14</v>
      </c>
      <c r="C83" s="532" t="s">
        <v>514</v>
      </c>
      <c r="D83" s="532" t="s">
        <v>523</v>
      </c>
      <c r="E83" s="564" t="s">
        <v>488</v>
      </c>
      <c r="F83" s="564">
        <v>207.45</v>
      </c>
      <c r="G83" s="564" t="s">
        <v>336</v>
      </c>
      <c r="H83" s="565" t="s">
        <v>488</v>
      </c>
    </row>
    <row r="84" spans="2:8" ht="13.5">
      <c r="B84" s="586">
        <v>15</v>
      </c>
      <c r="C84" s="523" t="s">
        <v>514</v>
      </c>
      <c r="D84" s="523" t="s">
        <v>524</v>
      </c>
      <c r="E84" s="566" t="s">
        <v>488</v>
      </c>
      <c r="F84" s="566">
        <v>212</v>
      </c>
      <c r="G84" s="566" t="s">
        <v>336</v>
      </c>
      <c r="H84" s="567" t="s">
        <v>488</v>
      </c>
    </row>
    <row r="85" spans="2:8" ht="13.5">
      <c r="B85" s="586">
        <v>16</v>
      </c>
      <c r="C85" s="532" t="s">
        <v>514</v>
      </c>
      <c r="D85" s="532" t="s">
        <v>525</v>
      </c>
      <c r="E85" s="564" t="s">
        <v>488</v>
      </c>
      <c r="F85" s="564">
        <v>303.33</v>
      </c>
      <c r="G85" s="564" t="s">
        <v>336</v>
      </c>
      <c r="H85" s="565" t="s">
        <v>488</v>
      </c>
    </row>
    <row r="86" spans="2:8" ht="13.5">
      <c r="B86" s="586">
        <v>17</v>
      </c>
      <c r="C86" s="523" t="s">
        <v>514</v>
      </c>
      <c r="D86" s="523" t="s">
        <v>526</v>
      </c>
      <c r="E86" s="566" t="s">
        <v>488</v>
      </c>
      <c r="F86" s="566">
        <v>175.66000000000003</v>
      </c>
      <c r="G86" s="566" t="s">
        <v>336</v>
      </c>
      <c r="H86" s="567" t="s">
        <v>488</v>
      </c>
    </row>
    <row r="87" spans="2:8" ht="13.5">
      <c r="B87" s="586">
        <v>18</v>
      </c>
      <c r="C87" s="532" t="s">
        <v>514</v>
      </c>
      <c r="D87" s="532" t="s">
        <v>527</v>
      </c>
      <c r="E87" s="564" t="s">
        <v>488</v>
      </c>
      <c r="F87" s="564">
        <v>256.53999999999996</v>
      </c>
      <c r="G87" s="564" t="s">
        <v>336</v>
      </c>
      <c r="H87" s="565" t="s">
        <v>488</v>
      </c>
    </row>
    <row r="88" spans="2:8" ht="13.5">
      <c r="B88" s="586">
        <v>19</v>
      </c>
      <c r="C88" s="523" t="s">
        <v>514</v>
      </c>
      <c r="D88" s="523" t="s">
        <v>528</v>
      </c>
      <c r="E88" s="566" t="s">
        <v>488</v>
      </c>
      <c r="F88" s="566">
        <v>131.58000000000001</v>
      </c>
      <c r="G88" s="566" t="s">
        <v>336</v>
      </c>
      <c r="H88" s="567" t="s">
        <v>488</v>
      </c>
    </row>
    <row r="89" spans="2:8" ht="13.5">
      <c r="B89" s="586">
        <v>20</v>
      </c>
      <c r="C89" s="532" t="s">
        <v>514</v>
      </c>
      <c r="D89" s="532" t="s">
        <v>529</v>
      </c>
      <c r="E89" s="564" t="s">
        <v>488</v>
      </c>
      <c r="F89" s="564">
        <v>119.72</v>
      </c>
      <c r="G89" s="564" t="s">
        <v>336</v>
      </c>
      <c r="H89" s="565" t="s">
        <v>488</v>
      </c>
    </row>
    <row r="90" spans="2:8" ht="13.5">
      <c r="B90" s="586">
        <v>21</v>
      </c>
      <c r="C90" s="523" t="s">
        <v>514</v>
      </c>
      <c r="D90" s="523" t="s">
        <v>530</v>
      </c>
      <c r="E90" s="566" t="s">
        <v>488</v>
      </c>
      <c r="F90" s="566">
        <v>522.44000000000005</v>
      </c>
      <c r="G90" s="566" t="s">
        <v>336</v>
      </c>
      <c r="H90" s="567" t="s">
        <v>488</v>
      </c>
    </row>
    <row r="91" spans="2:8" ht="13.5">
      <c r="B91" s="586">
        <v>22</v>
      </c>
      <c r="C91" s="532" t="s">
        <v>514</v>
      </c>
      <c r="D91" s="532" t="s">
        <v>531</v>
      </c>
      <c r="E91" s="564" t="s">
        <v>488</v>
      </c>
      <c r="F91" s="564">
        <v>156.22999999999999</v>
      </c>
      <c r="G91" s="564" t="s">
        <v>336</v>
      </c>
      <c r="H91" s="565" t="s">
        <v>488</v>
      </c>
    </row>
    <row r="92" spans="2:8" ht="13.5">
      <c r="B92" s="586">
        <v>23</v>
      </c>
      <c r="C92" s="523" t="s">
        <v>514</v>
      </c>
      <c r="D92" s="523" t="s">
        <v>532</v>
      </c>
      <c r="E92" s="566" t="s">
        <v>488</v>
      </c>
      <c r="F92" s="566">
        <v>268.39</v>
      </c>
      <c r="G92" s="566" t="s">
        <v>336</v>
      </c>
      <c r="H92" s="567" t="s">
        <v>488</v>
      </c>
    </row>
    <row r="93" spans="2:8" ht="13.5">
      <c r="B93" s="586">
        <v>24</v>
      </c>
      <c r="C93" s="532" t="s">
        <v>514</v>
      </c>
      <c r="D93" s="532" t="s">
        <v>533</v>
      </c>
      <c r="E93" s="564" t="s">
        <v>488</v>
      </c>
      <c r="F93" s="564">
        <v>250.68</v>
      </c>
      <c r="G93" s="564" t="s">
        <v>336</v>
      </c>
      <c r="H93" s="565" t="s">
        <v>488</v>
      </c>
    </row>
    <row r="94" spans="2:8" ht="13.5">
      <c r="B94" s="586">
        <v>25</v>
      </c>
      <c r="C94" s="523" t="s">
        <v>514</v>
      </c>
      <c r="D94" s="523" t="s">
        <v>534</v>
      </c>
      <c r="E94" s="566" t="s">
        <v>488</v>
      </c>
      <c r="F94" s="566">
        <v>210.58</v>
      </c>
      <c r="G94" s="566" t="s">
        <v>336</v>
      </c>
      <c r="H94" s="567" t="s">
        <v>488</v>
      </c>
    </row>
    <row r="95" spans="2:8" ht="13.5">
      <c r="B95" s="586">
        <v>26</v>
      </c>
      <c r="C95" s="532" t="s">
        <v>514</v>
      </c>
      <c r="D95" s="532" t="s">
        <v>535</v>
      </c>
      <c r="E95" s="564" t="s">
        <v>488</v>
      </c>
      <c r="F95" s="564">
        <v>84</v>
      </c>
      <c r="G95" s="564" t="s">
        <v>336</v>
      </c>
      <c r="H95" s="565" t="s">
        <v>488</v>
      </c>
    </row>
    <row r="96" spans="2:8" ht="13.5">
      <c r="B96" s="586">
        <v>27</v>
      </c>
      <c r="C96" s="523" t="s">
        <v>514</v>
      </c>
      <c r="D96" s="523" t="s">
        <v>536</v>
      </c>
      <c r="E96" s="566" t="s">
        <v>488</v>
      </c>
      <c r="F96" s="566">
        <v>116.64</v>
      </c>
      <c r="G96" s="566" t="s">
        <v>336</v>
      </c>
      <c r="H96" s="567" t="s">
        <v>488</v>
      </c>
    </row>
    <row r="97" spans="2:8" ht="13.5">
      <c r="B97" s="586">
        <v>28</v>
      </c>
      <c r="C97" s="532" t="s">
        <v>514</v>
      </c>
      <c r="D97" s="532" t="s">
        <v>537</v>
      </c>
      <c r="E97" s="564" t="s">
        <v>488</v>
      </c>
      <c r="F97" s="564">
        <v>153.67000000000002</v>
      </c>
      <c r="G97" s="564" t="s">
        <v>336</v>
      </c>
      <c r="H97" s="565" t="s">
        <v>488</v>
      </c>
    </row>
    <row r="98" spans="2:8" ht="13.5">
      <c r="B98" s="586">
        <v>29</v>
      </c>
      <c r="C98" s="523" t="s">
        <v>514</v>
      </c>
      <c r="D98" s="523" t="s">
        <v>538</v>
      </c>
      <c r="E98" s="566" t="s">
        <v>488</v>
      </c>
      <c r="F98" s="566">
        <v>169.68</v>
      </c>
      <c r="G98" s="566" t="s">
        <v>336</v>
      </c>
      <c r="H98" s="567" t="s">
        <v>488</v>
      </c>
    </row>
    <row r="99" spans="2:8" ht="13.5">
      <c r="B99" s="586">
        <v>30</v>
      </c>
      <c r="C99" s="532" t="s">
        <v>514</v>
      </c>
      <c r="D99" s="532" t="s">
        <v>539</v>
      </c>
      <c r="E99" s="564" t="s">
        <v>488</v>
      </c>
      <c r="F99" s="564">
        <v>241.54</v>
      </c>
      <c r="G99" s="564" t="s">
        <v>336</v>
      </c>
      <c r="H99" s="565" t="s">
        <v>488</v>
      </c>
    </row>
    <row r="100" spans="2:8" ht="13.5">
      <c r="B100" s="586">
        <v>31</v>
      </c>
      <c r="C100" s="523" t="s">
        <v>514</v>
      </c>
      <c r="D100" s="523" t="s">
        <v>540</v>
      </c>
      <c r="E100" s="566" t="s">
        <v>488</v>
      </c>
      <c r="F100" s="566">
        <v>87.75</v>
      </c>
      <c r="G100" s="566" t="s">
        <v>336</v>
      </c>
      <c r="H100" s="567" t="s">
        <v>488</v>
      </c>
    </row>
    <row r="101" spans="2:8" ht="13.5">
      <c r="B101" s="586">
        <v>32</v>
      </c>
      <c r="C101" s="532" t="s">
        <v>514</v>
      </c>
      <c r="D101" s="532" t="s">
        <v>541</v>
      </c>
      <c r="E101" s="564" t="s">
        <v>488</v>
      </c>
      <c r="F101" s="564">
        <v>200.37</v>
      </c>
      <c r="G101" s="564" t="s">
        <v>336</v>
      </c>
      <c r="H101" s="565" t="s">
        <v>488</v>
      </c>
    </row>
    <row r="102" spans="2:8" ht="13.5">
      <c r="B102" s="586">
        <v>33</v>
      </c>
      <c r="C102" s="523" t="s">
        <v>514</v>
      </c>
      <c r="D102" s="523" t="s">
        <v>542</v>
      </c>
      <c r="E102" s="566" t="s">
        <v>488</v>
      </c>
      <c r="F102" s="566">
        <v>620.16000000000008</v>
      </c>
      <c r="G102" s="566" t="s">
        <v>336</v>
      </c>
      <c r="H102" s="567" t="s">
        <v>488</v>
      </c>
    </row>
    <row r="103" spans="2:8" ht="13.5">
      <c r="B103" s="586">
        <v>34</v>
      </c>
      <c r="C103" s="532" t="s">
        <v>514</v>
      </c>
      <c r="D103" s="532" t="s">
        <v>543</v>
      </c>
      <c r="E103" s="564" t="s">
        <v>488</v>
      </c>
      <c r="F103" s="564">
        <v>318.41000000000003</v>
      </c>
      <c r="G103" s="564" t="s">
        <v>336</v>
      </c>
      <c r="H103" s="565" t="s">
        <v>488</v>
      </c>
    </row>
    <row r="104" spans="2:8" ht="13.5">
      <c r="B104" s="586">
        <v>35</v>
      </c>
      <c r="C104" s="523" t="s">
        <v>514</v>
      </c>
      <c r="D104" s="523" t="s">
        <v>544</v>
      </c>
      <c r="E104" s="566" t="s">
        <v>488</v>
      </c>
      <c r="F104" s="566">
        <v>208.54</v>
      </c>
      <c r="G104" s="566" t="s">
        <v>336</v>
      </c>
      <c r="H104" s="567" t="s">
        <v>488</v>
      </c>
    </row>
    <row r="105" spans="2:8" ht="13.5">
      <c r="B105" s="586">
        <v>36</v>
      </c>
      <c r="C105" s="588" t="s">
        <v>514</v>
      </c>
      <c r="D105" s="588" t="s">
        <v>545</v>
      </c>
      <c r="E105" s="589" t="s">
        <v>488</v>
      </c>
      <c r="F105" s="589">
        <v>175.29</v>
      </c>
      <c r="G105" s="589" t="s">
        <v>336</v>
      </c>
      <c r="H105" s="590" t="s">
        <v>488</v>
      </c>
    </row>
    <row r="106" spans="2:8" ht="13.5">
      <c r="B106" s="586">
        <v>37</v>
      </c>
      <c r="C106" s="523" t="s">
        <v>549</v>
      </c>
      <c r="D106" s="523" t="s">
        <v>511</v>
      </c>
      <c r="E106" s="566" t="s">
        <v>488</v>
      </c>
      <c r="F106" s="566">
        <v>837.86</v>
      </c>
      <c r="G106" s="566" t="s">
        <v>408</v>
      </c>
      <c r="H106" s="567" t="s">
        <v>488</v>
      </c>
    </row>
    <row r="107" spans="2:8" ht="13.5">
      <c r="B107" s="586">
        <v>38</v>
      </c>
      <c r="C107" s="532" t="s">
        <v>549</v>
      </c>
      <c r="D107" s="532" t="s">
        <v>550</v>
      </c>
      <c r="E107" s="564" t="s">
        <v>488</v>
      </c>
      <c r="F107" s="564">
        <v>93.61</v>
      </c>
      <c r="G107" s="564" t="s">
        <v>408</v>
      </c>
      <c r="H107" s="565" t="s">
        <v>488</v>
      </c>
    </row>
    <row r="108" spans="2:8" ht="13.5">
      <c r="B108" s="586">
        <v>39</v>
      </c>
      <c r="C108" s="523" t="s">
        <v>549</v>
      </c>
      <c r="D108" s="523" t="s">
        <v>551</v>
      </c>
      <c r="E108" s="566" t="s">
        <v>488</v>
      </c>
      <c r="F108" s="566">
        <v>105.53</v>
      </c>
      <c r="G108" s="566" t="s">
        <v>408</v>
      </c>
      <c r="H108" s="567" t="s">
        <v>488</v>
      </c>
    </row>
    <row r="109" spans="2:8" ht="13.5">
      <c r="B109" s="586">
        <v>40</v>
      </c>
      <c r="C109" s="532" t="s">
        <v>549</v>
      </c>
      <c r="D109" s="532" t="s">
        <v>552</v>
      </c>
      <c r="E109" s="564" t="s">
        <v>488</v>
      </c>
      <c r="F109" s="564">
        <v>42.848372093023258</v>
      </c>
      <c r="G109" s="564" t="s">
        <v>408</v>
      </c>
      <c r="H109" s="565" t="s">
        <v>488</v>
      </c>
    </row>
    <row r="110" spans="2:8" ht="13.5">
      <c r="B110" s="586">
        <v>41</v>
      </c>
      <c r="C110" s="523" t="s">
        <v>549</v>
      </c>
      <c r="D110" s="523" t="s">
        <v>553</v>
      </c>
      <c r="E110" s="566" t="s">
        <v>488</v>
      </c>
      <c r="F110" s="566">
        <v>132.1</v>
      </c>
      <c r="G110" s="566" t="s">
        <v>408</v>
      </c>
      <c r="H110" s="567" t="s">
        <v>488</v>
      </c>
    </row>
    <row r="111" spans="2:8" ht="13.5">
      <c r="B111" s="586">
        <v>42</v>
      </c>
      <c r="C111" s="532" t="s">
        <v>549</v>
      </c>
      <c r="D111" s="532" t="s">
        <v>554</v>
      </c>
      <c r="E111" s="564" t="s">
        <v>488</v>
      </c>
      <c r="F111" s="564">
        <v>124.02</v>
      </c>
      <c r="G111" s="564" t="s">
        <v>408</v>
      </c>
      <c r="H111" s="565" t="s">
        <v>488</v>
      </c>
    </row>
    <row r="112" spans="2:8" ht="13.5">
      <c r="B112" s="586">
        <v>43</v>
      </c>
      <c r="C112" s="591" t="s">
        <v>549</v>
      </c>
      <c r="D112" s="591" t="s">
        <v>512</v>
      </c>
      <c r="E112" s="592" t="s">
        <v>488</v>
      </c>
      <c r="F112" s="592">
        <v>76.77</v>
      </c>
      <c r="G112" s="592" t="s">
        <v>408</v>
      </c>
      <c r="H112" s="593" t="s">
        <v>488</v>
      </c>
    </row>
    <row r="113" spans="2:8" ht="13.5">
      <c r="B113" s="543">
        <f>B112+1</f>
        <v>44</v>
      </c>
      <c r="C113" s="601" t="s">
        <v>564</v>
      </c>
      <c r="D113" s="601" t="s">
        <v>565</v>
      </c>
      <c r="E113" s="602" t="s">
        <v>488</v>
      </c>
      <c r="F113" s="602">
        <v>317.25</v>
      </c>
      <c r="G113" s="602" t="s">
        <v>338</v>
      </c>
      <c r="H113" s="603" t="s">
        <v>488</v>
      </c>
    </row>
    <row r="114" spans="2:8" ht="13.5">
      <c r="B114" s="543">
        <f t="shared" ref="B114:B141" si="0">B113+1</f>
        <v>45</v>
      </c>
      <c r="C114" s="523" t="s">
        <v>564</v>
      </c>
      <c r="D114" s="523" t="s">
        <v>566</v>
      </c>
      <c r="E114" s="566" t="s">
        <v>488</v>
      </c>
      <c r="F114" s="566">
        <v>413.63</v>
      </c>
      <c r="G114" s="566" t="s">
        <v>338</v>
      </c>
      <c r="H114" s="567" t="s">
        <v>488</v>
      </c>
    </row>
    <row r="115" spans="2:8" ht="13.5">
      <c r="B115" s="543">
        <f t="shared" si="0"/>
        <v>46</v>
      </c>
      <c r="C115" s="532" t="s">
        <v>564</v>
      </c>
      <c r="D115" s="532" t="s">
        <v>567</v>
      </c>
      <c r="E115" s="564" t="s">
        <v>488</v>
      </c>
      <c r="F115" s="564">
        <v>626.1</v>
      </c>
      <c r="G115" s="564" t="s">
        <v>338</v>
      </c>
      <c r="H115" s="565" t="s">
        <v>488</v>
      </c>
    </row>
    <row r="116" spans="2:8" ht="13.5">
      <c r="B116" s="543">
        <f t="shared" si="0"/>
        <v>47</v>
      </c>
      <c r="C116" s="523" t="s">
        <v>564</v>
      </c>
      <c r="D116" s="523" t="s">
        <v>568</v>
      </c>
      <c r="E116" s="566" t="s">
        <v>488</v>
      </c>
      <c r="F116" s="566">
        <v>565.01</v>
      </c>
      <c r="G116" s="566" t="s">
        <v>338</v>
      </c>
      <c r="H116" s="567" t="s">
        <v>488</v>
      </c>
    </row>
    <row r="117" spans="2:8" ht="13.5">
      <c r="B117" s="543">
        <f t="shared" si="0"/>
        <v>48</v>
      </c>
      <c r="C117" s="532" t="s">
        <v>564</v>
      </c>
      <c r="D117" s="532" t="s">
        <v>569</v>
      </c>
      <c r="E117" s="564" t="s">
        <v>488</v>
      </c>
      <c r="F117" s="564">
        <v>697.21</v>
      </c>
      <c r="G117" s="564" t="s">
        <v>338</v>
      </c>
      <c r="H117" s="565" t="s">
        <v>488</v>
      </c>
    </row>
    <row r="118" spans="2:8" ht="13.5">
      <c r="B118" s="543">
        <f t="shared" si="0"/>
        <v>49</v>
      </c>
      <c r="C118" s="591" t="s">
        <v>564</v>
      </c>
      <c r="D118" s="591" t="s">
        <v>570</v>
      </c>
      <c r="E118" s="592" t="s">
        <v>488</v>
      </c>
      <c r="F118" s="592">
        <v>379.05</v>
      </c>
      <c r="G118" s="592" t="s">
        <v>338</v>
      </c>
      <c r="H118" s="593" t="s">
        <v>488</v>
      </c>
    </row>
    <row r="119" spans="2:8" ht="13.5">
      <c r="B119" s="543">
        <f t="shared" si="0"/>
        <v>50</v>
      </c>
      <c r="C119" s="532" t="s">
        <v>571</v>
      </c>
      <c r="D119" s="532" t="s">
        <v>572</v>
      </c>
      <c r="E119" s="564" t="s">
        <v>488</v>
      </c>
      <c r="F119" s="564">
        <v>69.92</v>
      </c>
      <c r="G119" s="564" t="s">
        <v>562</v>
      </c>
      <c r="H119" s="565" t="s">
        <v>488</v>
      </c>
    </row>
    <row r="120" spans="2:8" ht="13.5">
      <c r="B120" s="543">
        <f t="shared" si="0"/>
        <v>51</v>
      </c>
      <c r="C120" s="523" t="s">
        <v>571</v>
      </c>
      <c r="D120" s="523" t="s">
        <v>573</v>
      </c>
      <c r="E120" s="566" t="s">
        <v>488</v>
      </c>
      <c r="F120" s="566">
        <v>122.42</v>
      </c>
      <c r="G120" s="566" t="s">
        <v>562</v>
      </c>
      <c r="H120" s="567" t="s">
        <v>488</v>
      </c>
    </row>
    <row r="121" spans="2:8" ht="13.5">
      <c r="B121" s="543">
        <f t="shared" si="0"/>
        <v>52</v>
      </c>
      <c r="C121" s="532" t="s">
        <v>571</v>
      </c>
      <c r="D121" s="532" t="s">
        <v>574</v>
      </c>
      <c r="E121" s="564" t="s">
        <v>488</v>
      </c>
      <c r="F121" s="564">
        <v>92.99</v>
      </c>
      <c r="G121" s="564" t="s">
        <v>562</v>
      </c>
      <c r="H121" s="565" t="s">
        <v>488</v>
      </c>
    </row>
    <row r="122" spans="2:8" ht="13.5">
      <c r="B122" s="543">
        <f t="shared" si="0"/>
        <v>53</v>
      </c>
      <c r="C122" s="523" t="s">
        <v>571</v>
      </c>
      <c r="D122" s="523" t="s">
        <v>575</v>
      </c>
      <c r="E122" s="566" t="s">
        <v>488</v>
      </c>
      <c r="F122" s="566">
        <v>74.78</v>
      </c>
      <c r="G122" s="566" t="s">
        <v>562</v>
      </c>
      <c r="H122" s="567" t="s">
        <v>488</v>
      </c>
    </row>
    <row r="123" spans="2:8" ht="13.5">
      <c r="B123" s="543">
        <f t="shared" si="0"/>
        <v>54</v>
      </c>
      <c r="C123" s="532" t="s">
        <v>571</v>
      </c>
      <c r="D123" s="532" t="s">
        <v>576</v>
      </c>
      <c r="E123" s="564" t="s">
        <v>488</v>
      </c>
      <c r="F123" s="564">
        <v>67.11</v>
      </c>
      <c r="G123" s="564" t="s">
        <v>562</v>
      </c>
      <c r="H123" s="565" t="s">
        <v>488</v>
      </c>
    </row>
    <row r="124" spans="2:8" ht="13.5">
      <c r="B124" s="543">
        <f t="shared" si="0"/>
        <v>55</v>
      </c>
      <c r="C124" s="523" t="s">
        <v>571</v>
      </c>
      <c r="D124" s="523" t="s">
        <v>577</v>
      </c>
      <c r="E124" s="566" t="s">
        <v>488</v>
      </c>
      <c r="F124" s="566">
        <v>70.42</v>
      </c>
      <c r="G124" s="566" t="s">
        <v>562</v>
      </c>
      <c r="H124" s="567" t="s">
        <v>488</v>
      </c>
    </row>
    <row r="125" spans="2:8" ht="13.5">
      <c r="B125" s="543">
        <f t="shared" si="0"/>
        <v>56</v>
      </c>
      <c r="C125" s="532" t="s">
        <v>571</v>
      </c>
      <c r="D125" s="532" t="s">
        <v>578</v>
      </c>
      <c r="E125" s="564" t="s">
        <v>488</v>
      </c>
      <c r="F125" s="564">
        <v>87.93</v>
      </c>
      <c r="G125" s="564" t="s">
        <v>562</v>
      </c>
      <c r="H125" s="565" t="s">
        <v>488</v>
      </c>
    </row>
    <row r="126" spans="2:8" ht="13.5">
      <c r="B126" s="543">
        <f t="shared" si="0"/>
        <v>57</v>
      </c>
      <c r="C126" s="523" t="s">
        <v>571</v>
      </c>
      <c r="D126" s="523" t="s">
        <v>579</v>
      </c>
      <c r="E126" s="566" t="s">
        <v>488</v>
      </c>
      <c r="F126" s="566">
        <v>72.11</v>
      </c>
      <c r="G126" s="566" t="s">
        <v>562</v>
      </c>
      <c r="H126" s="567" t="s">
        <v>488</v>
      </c>
    </row>
    <row r="127" spans="2:8" ht="13.5">
      <c r="B127" s="543">
        <f t="shared" si="0"/>
        <v>58</v>
      </c>
      <c r="C127" s="532" t="s">
        <v>571</v>
      </c>
      <c r="D127" s="532" t="s">
        <v>580</v>
      </c>
      <c r="E127" s="564" t="s">
        <v>488</v>
      </c>
      <c r="F127" s="564">
        <v>79.13</v>
      </c>
      <c r="G127" s="564" t="s">
        <v>562</v>
      </c>
      <c r="H127" s="565" t="s">
        <v>488</v>
      </c>
    </row>
    <row r="128" spans="2:8" ht="13.5">
      <c r="B128" s="543">
        <f t="shared" si="0"/>
        <v>59</v>
      </c>
      <c r="C128" s="523" t="s">
        <v>571</v>
      </c>
      <c r="D128" s="523" t="s">
        <v>581</v>
      </c>
      <c r="E128" s="566" t="s">
        <v>488</v>
      </c>
      <c r="F128" s="566">
        <v>63.8</v>
      </c>
      <c r="G128" s="566" t="s">
        <v>562</v>
      </c>
      <c r="H128" s="567" t="s">
        <v>488</v>
      </c>
    </row>
    <row r="129" spans="2:8" ht="13.5">
      <c r="B129" s="543">
        <f t="shared" si="0"/>
        <v>60</v>
      </c>
      <c r="C129" s="532" t="s">
        <v>571</v>
      </c>
      <c r="D129" s="532" t="s">
        <v>582</v>
      </c>
      <c r="E129" s="564" t="s">
        <v>488</v>
      </c>
      <c r="F129" s="564">
        <v>323.88</v>
      </c>
      <c r="G129" s="564" t="s">
        <v>562</v>
      </c>
      <c r="H129" s="565" t="s">
        <v>488</v>
      </c>
    </row>
    <row r="130" spans="2:8" ht="13.5">
      <c r="B130" s="543">
        <f t="shared" si="0"/>
        <v>61</v>
      </c>
      <c r="C130" s="523" t="s">
        <v>571</v>
      </c>
      <c r="D130" s="523" t="s">
        <v>583</v>
      </c>
      <c r="E130" s="566" t="s">
        <v>488</v>
      </c>
      <c r="F130" s="566">
        <v>153.24</v>
      </c>
      <c r="G130" s="566" t="s">
        <v>562</v>
      </c>
      <c r="H130" s="567" t="s">
        <v>488</v>
      </c>
    </row>
    <row r="131" spans="2:8" ht="13.5">
      <c r="B131" s="543">
        <f t="shared" si="0"/>
        <v>62</v>
      </c>
      <c r="C131" s="532" t="s">
        <v>571</v>
      </c>
      <c r="D131" s="532" t="s">
        <v>584</v>
      </c>
      <c r="E131" s="564" t="s">
        <v>488</v>
      </c>
      <c r="F131" s="564">
        <v>82.06</v>
      </c>
      <c r="G131" s="564" t="s">
        <v>562</v>
      </c>
      <c r="H131" s="565" t="s">
        <v>488</v>
      </c>
    </row>
    <row r="132" spans="2:8" ht="13.5">
      <c r="B132" s="543">
        <f t="shared" si="0"/>
        <v>63</v>
      </c>
      <c r="C132" s="523" t="s">
        <v>571</v>
      </c>
      <c r="D132" s="523" t="s">
        <v>585</v>
      </c>
      <c r="E132" s="566" t="s">
        <v>488</v>
      </c>
      <c r="F132" s="566">
        <v>75.739999999999995</v>
      </c>
      <c r="G132" s="566" t="s">
        <v>562</v>
      </c>
      <c r="H132" s="567" t="s">
        <v>488</v>
      </c>
    </row>
    <row r="133" spans="2:8" ht="13.5">
      <c r="B133" s="543">
        <f t="shared" si="0"/>
        <v>64</v>
      </c>
      <c r="C133" s="532" t="s">
        <v>571</v>
      </c>
      <c r="D133" s="532" t="s">
        <v>586</v>
      </c>
      <c r="E133" s="564" t="s">
        <v>488</v>
      </c>
      <c r="F133" s="564">
        <v>23.84</v>
      </c>
      <c r="G133" s="564" t="s">
        <v>562</v>
      </c>
      <c r="H133" s="565" t="s">
        <v>488</v>
      </c>
    </row>
    <row r="134" spans="2:8" ht="13.5">
      <c r="B134" s="543">
        <f t="shared" si="0"/>
        <v>65</v>
      </c>
      <c r="C134" s="523" t="s">
        <v>571</v>
      </c>
      <c r="D134" s="523" t="s">
        <v>587</v>
      </c>
      <c r="E134" s="566" t="s">
        <v>488</v>
      </c>
      <c r="F134" s="566">
        <v>57.44</v>
      </c>
      <c r="G134" s="566" t="s">
        <v>562</v>
      </c>
      <c r="H134" s="567" t="s">
        <v>488</v>
      </c>
    </row>
    <row r="135" spans="2:8" ht="13.5">
      <c r="B135" s="543">
        <f t="shared" si="0"/>
        <v>66</v>
      </c>
      <c r="C135" s="532" t="s">
        <v>571</v>
      </c>
      <c r="D135" s="532" t="s">
        <v>588</v>
      </c>
      <c r="E135" s="564" t="s">
        <v>488</v>
      </c>
      <c r="F135" s="564">
        <v>46.9</v>
      </c>
      <c r="G135" s="564" t="s">
        <v>562</v>
      </c>
      <c r="H135" s="565" t="s">
        <v>488</v>
      </c>
    </row>
    <row r="136" spans="2:8" ht="13.5">
      <c r="B136" s="543">
        <f t="shared" si="0"/>
        <v>67</v>
      </c>
      <c r="C136" s="523" t="s">
        <v>571</v>
      </c>
      <c r="D136" s="523" t="s">
        <v>589</v>
      </c>
      <c r="E136" s="566" t="s">
        <v>488</v>
      </c>
      <c r="F136" s="566">
        <v>84.09</v>
      </c>
      <c r="G136" s="566" t="s">
        <v>562</v>
      </c>
      <c r="H136" s="567" t="s">
        <v>488</v>
      </c>
    </row>
    <row r="137" spans="2:8" ht="13.5">
      <c r="B137" s="543">
        <f t="shared" si="0"/>
        <v>68</v>
      </c>
      <c r="C137" s="532" t="s">
        <v>571</v>
      </c>
      <c r="D137" s="532" t="s">
        <v>590</v>
      </c>
      <c r="E137" s="564" t="s">
        <v>488</v>
      </c>
      <c r="F137" s="564">
        <v>72.8</v>
      </c>
      <c r="G137" s="564" t="s">
        <v>562</v>
      </c>
      <c r="H137" s="565" t="s">
        <v>488</v>
      </c>
    </row>
    <row r="138" spans="2:8" ht="13.5">
      <c r="B138" s="543">
        <f t="shared" si="0"/>
        <v>69</v>
      </c>
      <c r="C138" s="523" t="s">
        <v>571</v>
      </c>
      <c r="D138" s="523" t="s">
        <v>511</v>
      </c>
      <c r="E138" s="566" t="s">
        <v>488</v>
      </c>
      <c r="F138" s="566">
        <v>298.14</v>
      </c>
      <c r="G138" s="566" t="s">
        <v>562</v>
      </c>
      <c r="H138" s="567" t="s">
        <v>488</v>
      </c>
    </row>
    <row r="139" spans="2:8" ht="13.5">
      <c r="B139" s="543">
        <f t="shared" si="0"/>
        <v>70</v>
      </c>
      <c r="C139" s="532" t="s">
        <v>571</v>
      </c>
      <c r="D139" s="532" t="s">
        <v>591</v>
      </c>
      <c r="E139" s="564" t="s">
        <v>488</v>
      </c>
      <c r="F139" s="564">
        <v>64.72</v>
      </c>
      <c r="G139" s="564" t="s">
        <v>562</v>
      </c>
      <c r="H139" s="565" t="s">
        <v>488</v>
      </c>
    </row>
    <row r="140" spans="2:8" ht="13.5">
      <c r="B140" s="543">
        <f t="shared" si="0"/>
        <v>71</v>
      </c>
      <c r="C140" s="523" t="s">
        <v>571</v>
      </c>
      <c r="D140" s="523" t="s">
        <v>592</v>
      </c>
      <c r="E140" s="566" t="s">
        <v>488</v>
      </c>
      <c r="F140" s="566">
        <v>81.63</v>
      </c>
      <c r="G140" s="566" t="s">
        <v>562</v>
      </c>
      <c r="H140" s="567" t="s">
        <v>488</v>
      </c>
    </row>
    <row r="141" spans="2:8" ht="13.5">
      <c r="B141" s="543">
        <f t="shared" si="0"/>
        <v>72</v>
      </c>
      <c r="C141" s="588" t="s">
        <v>571</v>
      </c>
      <c r="D141" s="588" t="s">
        <v>593</v>
      </c>
      <c r="E141" s="589" t="s">
        <v>488</v>
      </c>
      <c r="F141" s="589">
        <v>22.15</v>
      </c>
      <c r="G141" s="589" t="s">
        <v>562</v>
      </c>
      <c r="H141" s="590" t="s">
        <v>488</v>
      </c>
    </row>
    <row r="142" spans="2:8" ht="9.75" customHeight="1">
      <c r="C142" s="594"/>
      <c r="D142" s="595"/>
      <c r="E142" s="596"/>
      <c r="F142" s="596"/>
      <c r="G142" s="596"/>
      <c r="H142" s="595"/>
    </row>
    <row r="143" spans="2:8">
      <c r="C143" s="556" t="str">
        <f>"Total "&amp;COUNTA($B$70:$B$184)&amp;" Unidades de Atendimento via aquisição"</f>
        <v>Total 72 Unidades de Atendimento via aquisição</v>
      </c>
      <c r="D143" s="558"/>
      <c r="E143" s="557"/>
      <c r="F143" s="558" t="str">
        <f>TEXT(SUM(F70:F141),"#.##0;-#.##0")&amp;" m²"</f>
        <v>18.413 m²</v>
      </c>
      <c r="G143" s="557"/>
      <c r="H143" s="571"/>
    </row>
    <row r="144" spans="2:8" ht="16.5">
      <c r="C144" s="594"/>
      <c r="D144" s="595"/>
      <c r="E144" s="596"/>
      <c r="F144" s="596"/>
      <c r="G144" s="596"/>
      <c r="H144" s="595"/>
    </row>
  </sheetData>
  <mergeCells count="2">
    <mergeCell ref="C2:G2"/>
    <mergeCell ref="C67:H6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Resultados</vt:lpstr>
      <vt:lpstr>Balanço</vt:lpstr>
      <vt:lpstr>DFC(2011)</vt:lpstr>
      <vt:lpstr>Dados Operacionais</vt:lpstr>
      <vt:lpstr>Indicadores</vt:lpstr>
      <vt:lpstr>DFC</vt:lpstr>
      <vt:lpstr>Expansão</vt:lpstr>
    </vt:vector>
  </TitlesOfParts>
  <Company>Fleury Medicina e Saúde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Takahashi</dc:creator>
  <cp:lastModifiedBy>Natalia Vasconcelos da Silva</cp:lastModifiedBy>
  <cp:lastPrinted>2011-02-23T20:59:10Z</cp:lastPrinted>
  <dcterms:created xsi:type="dcterms:W3CDTF">2010-01-13T17:14:27Z</dcterms:created>
  <dcterms:modified xsi:type="dcterms:W3CDTF">2020-05-14T22:37:09Z</dcterms:modified>
</cp:coreProperties>
</file>